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Stránský\Hodonín - frézařská dílna\aktuální do soutěže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Ústřední vytápění" sheetId="3" r:id="rId3"/>
    <sheet name="SO 03 - Elektroinstalace" sheetId="4" r:id="rId4"/>
    <sheet name="SO 04 - Zdravotechnika" sheetId="5" r:id="rId5"/>
    <sheet name="SO 05 - Vzduchotechnika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Stavební část'!$C$139:$K$861</definedName>
    <definedName name="_xlnm.Print_Area" localSheetId="1">'SO 01 - Stavební část'!$C$127:$K$861</definedName>
    <definedName name="_xlnm.Print_Titles" localSheetId="1">'SO 01 - Stavební část'!$139:$139</definedName>
    <definedName name="_xlnm._FilterDatabase" localSheetId="2" hidden="1">'SO 02 - Ústřední vytápění'!$C$119:$K$170</definedName>
    <definedName name="_xlnm.Print_Area" localSheetId="2">'SO 02 - Ústřední vytápění'!$C$107:$K$170</definedName>
    <definedName name="_xlnm.Print_Titles" localSheetId="2">'SO 02 - Ústřední vytápění'!$119:$119</definedName>
    <definedName name="_xlnm._FilterDatabase" localSheetId="3" hidden="1">'SO 03 - Elektroinstalace'!$C$131:$K$368</definedName>
    <definedName name="_xlnm.Print_Area" localSheetId="3">'SO 03 - Elektroinstalace'!$C$119:$K$368</definedName>
    <definedName name="_xlnm.Print_Titles" localSheetId="3">'SO 03 - Elektroinstalace'!$131:$131</definedName>
    <definedName name="_xlnm._FilterDatabase" localSheetId="4" hidden="1">'SO 04 - Zdravotechnika'!$C$126:$K$265</definedName>
    <definedName name="_xlnm.Print_Area" localSheetId="4">'SO 04 - Zdravotechnika'!$C$114:$K$265</definedName>
    <definedName name="_xlnm.Print_Titles" localSheetId="4">'SO 04 - Zdravotechnika'!$126:$126</definedName>
    <definedName name="_xlnm._FilterDatabase" localSheetId="5" hidden="1">'SO 05 - Vzduchotechnika'!$C$117:$K$149</definedName>
    <definedName name="_xlnm.Print_Area" localSheetId="5">'SO 05 - Vzduchotechnika'!$C$105:$K$149</definedName>
    <definedName name="_xlnm.Print_Titles" localSheetId="5">'SO 05 - Vzduchotechnika'!$117:$117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5" r="J37"/>
  <c r="J36"/>
  <c i="1" r="AY98"/>
  <c i="5" r="J35"/>
  <c i="1" r="AX98"/>
  <c i="5"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117"/>
  <c i="4" r="J37"/>
  <c r="J36"/>
  <c i="1" r="AY97"/>
  <c i="4" r="J35"/>
  <c i="1" r="AX97"/>
  <c i="4"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T352"/>
  <c r="R353"/>
  <c r="R352"/>
  <c r="P353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110"/>
  <c i="2" r="J37"/>
  <c r="J36"/>
  <c i="1" r="AY95"/>
  <c i="2" r="J35"/>
  <c i="1" r="AX95"/>
  <c i="2" r="BI856"/>
  <c r="BH856"/>
  <c r="BG856"/>
  <c r="BF856"/>
  <c r="T856"/>
  <c r="R856"/>
  <c r="P856"/>
  <c r="BI850"/>
  <c r="BH850"/>
  <c r="BG850"/>
  <c r="BF850"/>
  <c r="T850"/>
  <c r="R850"/>
  <c r="P850"/>
  <c r="BI849"/>
  <c r="BH849"/>
  <c r="BG849"/>
  <c r="BF849"/>
  <c r="T849"/>
  <c r="R849"/>
  <c r="P849"/>
  <c r="BI846"/>
  <c r="BH846"/>
  <c r="BG846"/>
  <c r="BF846"/>
  <c r="T846"/>
  <c r="R846"/>
  <c r="P846"/>
  <c r="BI840"/>
  <c r="BH840"/>
  <c r="BG840"/>
  <c r="BF840"/>
  <c r="T840"/>
  <c r="R840"/>
  <c r="P840"/>
  <c r="BI837"/>
  <c r="BH837"/>
  <c r="BG837"/>
  <c r="BF837"/>
  <c r="T837"/>
  <c r="R837"/>
  <c r="P837"/>
  <c r="BI835"/>
  <c r="BH835"/>
  <c r="BG835"/>
  <c r="BF835"/>
  <c r="T835"/>
  <c r="R835"/>
  <c r="P835"/>
  <c r="BI789"/>
  <c r="BH789"/>
  <c r="BG789"/>
  <c r="BF789"/>
  <c r="T789"/>
  <c r="R789"/>
  <c r="P789"/>
  <c r="BI787"/>
  <c r="BH787"/>
  <c r="BG787"/>
  <c r="BF787"/>
  <c r="T787"/>
  <c r="T786"/>
  <c r="R787"/>
  <c r="R786"/>
  <c r="P787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69"/>
  <c r="BH769"/>
  <c r="BG769"/>
  <c r="BF769"/>
  <c r="T769"/>
  <c r="R769"/>
  <c r="P769"/>
  <c r="BI767"/>
  <c r="BH767"/>
  <c r="BG767"/>
  <c r="BF767"/>
  <c r="T767"/>
  <c r="R767"/>
  <c r="P767"/>
  <c r="BI753"/>
  <c r="BH753"/>
  <c r="BG753"/>
  <c r="BF753"/>
  <c r="T753"/>
  <c r="R753"/>
  <c r="P753"/>
  <c r="BI750"/>
  <c r="BH750"/>
  <c r="BG750"/>
  <c r="BF750"/>
  <c r="T750"/>
  <c r="R750"/>
  <c r="P750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38"/>
  <c r="BH738"/>
  <c r="BG738"/>
  <c r="BF738"/>
  <c r="T738"/>
  <c r="R738"/>
  <c r="P738"/>
  <c r="BI733"/>
  <c r="BH733"/>
  <c r="BG733"/>
  <c r="BF733"/>
  <c r="T733"/>
  <c r="R733"/>
  <c r="P733"/>
  <c r="BI731"/>
  <c r="BH731"/>
  <c r="BG731"/>
  <c r="BF731"/>
  <c r="T731"/>
  <c r="R731"/>
  <c r="P731"/>
  <c r="BI728"/>
  <c r="BH728"/>
  <c r="BG728"/>
  <c r="BF728"/>
  <c r="T728"/>
  <c r="R728"/>
  <c r="P728"/>
  <c r="BI724"/>
  <c r="BH724"/>
  <c r="BG724"/>
  <c r="BF724"/>
  <c r="T724"/>
  <c r="R724"/>
  <c r="P724"/>
  <c r="BI721"/>
  <c r="BH721"/>
  <c r="BG721"/>
  <c r="BF721"/>
  <c r="T721"/>
  <c r="R721"/>
  <c r="P721"/>
  <c r="BI719"/>
  <c r="BH719"/>
  <c r="BG719"/>
  <c r="BF719"/>
  <c r="T719"/>
  <c r="R719"/>
  <c r="P719"/>
  <c r="BI715"/>
  <c r="BH715"/>
  <c r="BG715"/>
  <c r="BF715"/>
  <c r="T715"/>
  <c r="R715"/>
  <c r="P715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08"/>
  <c r="BH708"/>
  <c r="BG708"/>
  <c r="BF708"/>
  <c r="T708"/>
  <c r="R708"/>
  <c r="P708"/>
  <c r="BI707"/>
  <c r="BH707"/>
  <c r="BG707"/>
  <c r="BF707"/>
  <c r="T707"/>
  <c r="R707"/>
  <c r="P707"/>
  <c r="BI704"/>
  <c r="BH704"/>
  <c r="BG704"/>
  <c r="BF704"/>
  <c r="T704"/>
  <c r="R704"/>
  <c r="P704"/>
  <c r="BI700"/>
  <c r="BH700"/>
  <c r="BG700"/>
  <c r="BF700"/>
  <c r="T700"/>
  <c r="R700"/>
  <c r="P700"/>
  <c r="BI694"/>
  <c r="BH694"/>
  <c r="BG694"/>
  <c r="BF694"/>
  <c r="T694"/>
  <c r="R694"/>
  <c r="P694"/>
  <c r="BI691"/>
  <c r="BH691"/>
  <c r="BG691"/>
  <c r="BF691"/>
  <c r="T691"/>
  <c r="R691"/>
  <c r="P691"/>
  <c r="BI690"/>
  <c r="BH690"/>
  <c r="BG690"/>
  <c r="BF690"/>
  <c r="T690"/>
  <c r="R690"/>
  <c r="P690"/>
  <c r="BI687"/>
  <c r="BH687"/>
  <c r="BG687"/>
  <c r="BF687"/>
  <c r="T687"/>
  <c r="R687"/>
  <c r="P687"/>
  <c r="BI685"/>
  <c r="BH685"/>
  <c r="BG685"/>
  <c r="BF685"/>
  <c r="T685"/>
  <c r="R685"/>
  <c r="P685"/>
  <c r="BI684"/>
  <c r="BH684"/>
  <c r="BG684"/>
  <c r="BF684"/>
  <c r="T684"/>
  <c r="R684"/>
  <c r="P684"/>
  <c r="BI682"/>
  <c r="BH682"/>
  <c r="BG682"/>
  <c r="BF682"/>
  <c r="T682"/>
  <c r="R682"/>
  <c r="P682"/>
  <c r="BI678"/>
  <c r="BH678"/>
  <c r="BG678"/>
  <c r="BF678"/>
  <c r="T678"/>
  <c r="R678"/>
  <c r="P678"/>
  <c r="BI674"/>
  <c r="BH674"/>
  <c r="BG674"/>
  <c r="BF674"/>
  <c r="T674"/>
  <c r="R674"/>
  <c r="P674"/>
  <c r="BI673"/>
  <c r="BH673"/>
  <c r="BG673"/>
  <c r="BF673"/>
  <c r="T673"/>
  <c r="R673"/>
  <c r="P673"/>
  <c r="BI670"/>
  <c r="BH670"/>
  <c r="BG670"/>
  <c r="BF670"/>
  <c r="T670"/>
  <c r="R670"/>
  <c r="P670"/>
  <c r="BI669"/>
  <c r="BH669"/>
  <c r="BG669"/>
  <c r="BF669"/>
  <c r="T669"/>
  <c r="R669"/>
  <c r="P669"/>
  <c r="BI666"/>
  <c r="BH666"/>
  <c r="BG666"/>
  <c r="BF666"/>
  <c r="T666"/>
  <c r="R666"/>
  <c r="P666"/>
  <c r="BI665"/>
  <c r="BH665"/>
  <c r="BG665"/>
  <c r="BF665"/>
  <c r="T665"/>
  <c r="R665"/>
  <c r="P665"/>
  <c r="BI662"/>
  <c r="BH662"/>
  <c r="BG662"/>
  <c r="BF662"/>
  <c r="T662"/>
  <c r="R662"/>
  <c r="P662"/>
  <c r="BI661"/>
  <c r="BH661"/>
  <c r="BG661"/>
  <c r="BF661"/>
  <c r="T661"/>
  <c r="R661"/>
  <c r="P661"/>
  <c r="BI658"/>
  <c r="BH658"/>
  <c r="BG658"/>
  <c r="BF658"/>
  <c r="T658"/>
  <c r="R658"/>
  <c r="P658"/>
  <c r="BI656"/>
  <c r="BH656"/>
  <c r="BG656"/>
  <c r="BF656"/>
  <c r="T656"/>
  <c r="R656"/>
  <c r="P656"/>
  <c r="BI652"/>
  <c r="BH652"/>
  <c r="BG652"/>
  <c r="BF652"/>
  <c r="T652"/>
  <c r="R652"/>
  <c r="P652"/>
  <c r="BI651"/>
  <c r="BH651"/>
  <c r="BG651"/>
  <c r="BF651"/>
  <c r="T651"/>
  <c r="R651"/>
  <c r="P651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19"/>
  <c r="BH619"/>
  <c r="BG619"/>
  <c r="BF619"/>
  <c r="T619"/>
  <c r="R619"/>
  <c r="P619"/>
  <c r="BI615"/>
  <c r="BH615"/>
  <c r="BG615"/>
  <c r="BF615"/>
  <c r="T615"/>
  <c r="R615"/>
  <c r="P615"/>
  <c r="BI610"/>
  <c r="BH610"/>
  <c r="BG610"/>
  <c r="BF610"/>
  <c r="T610"/>
  <c r="R610"/>
  <c r="P610"/>
  <c r="BI609"/>
  <c r="BH609"/>
  <c r="BG609"/>
  <c r="BF609"/>
  <c r="T609"/>
  <c r="R609"/>
  <c r="P609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5"/>
  <c r="BH595"/>
  <c r="BG595"/>
  <c r="BF595"/>
  <c r="T595"/>
  <c r="R595"/>
  <c r="P595"/>
  <c r="BI592"/>
  <c r="BH592"/>
  <c r="BG592"/>
  <c r="BF592"/>
  <c r="T592"/>
  <c r="R592"/>
  <c r="P592"/>
  <c r="BI591"/>
  <c r="BH591"/>
  <c r="BG591"/>
  <c r="BF591"/>
  <c r="T591"/>
  <c r="R591"/>
  <c r="P591"/>
  <c r="BI587"/>
  <c r="BH587"/>
  <c r="BG587"/>
  <c r="BF587"/>
  <c r="T587"/>
  <c r="R587"/>
  <c r="P587"/>
  <c r="BI585"/>
  <c r="BH585"/>
  <c r="BG585"/>
  <c r="BF585"/>
  <c r="T585"/>
  <c r="R585"/>
  <c r="P585"/>
  <c r="BI581"/>
  <c r="BH581"/>
  <c r="BG581"/>
  <c r="BF581"/>
  <c r="T581"/>
  <c r="R581"/>
  <c r="P581"/>
  <c r="BI579"/>
  <c r="BH579"/>
  <c r="BG579"/>
  <c r="BF579"/>
  <c r="T579"/>
  <c r="R579"/>
  <c r="P579"/>
  <c r="BI575"/>
  <c r="BH575"/>
  <c r="BG575"/>
  <c r="BF575"/>
  <c r="T575"/>
  <c r="R575"/>
  <c r="P575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T462"/>
  <c r="R463"/>
  <c r="R462"/>
  <c r="P463"/>
  <c r="P462"/>
  <c r="BI460"/>
  <c r="BH460"/>
  <c r="BG460"/>
  <c r="BF460"/>
  <c r="T460"/>
  <c r="R460"/>
  <c r="P460"/>
  <c r="BI458"/>
  <c r="BH458"/>
  <c r="BG458"/>
  <c r="BF458"/>
  <c r="T458"/>
  <c r="R458"/>
  <c r="P458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5"/>
  <c r="BH445"/>
  <c r="BG445"/>
  <c r="BF445"/>
  <c r="T445"/>
  <c r="R445"/>
  <c r="P445"/>
  <c r="BI438"/>
  <c r="BH438"/>
  <c r="BG438"/>
  <c r="BF438"/>
  <c r="T438"/>
  <c r="R438"/>
  <c r="P438"/>
  <c r="BI429"/>
  <c r="BH429"/>
  <c r="BG429"/>
  <c r="BF429"/>
  <c r="T429"/>
  <c r="R429"/>
  <c r="P429"/>
  <c r="BI423"/>
  <c r="BH423"/>
  <c r="BG423"/>
  <c r="BF423"/>
  <c r="T423"/>
  <c r="R423"/>
  <c r="P423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398"/>
  <c r="BH398"/>
  <c r="BG398"/>
  <c r="BF398"/>
  <c r="T398"/>
  <c r="R398"/>
  <c r="P398"/>
  <c r="BI394"/>
  <c r="BH394"/>
  <c r="BG394"/>
  <c r="BF394"/>
  <c r="T394"/>
  <c r="R394"/>
  <c r="P394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91"/>
  <c r="J20"/>
  <c r="J18"/>
  <c r="E18"/>
  <c r="F137"/>
  <c r="J17"/>
  <c r="J15"/>
  <c r="E15"/>
  <c r="F136"/>
  <c r="J14"/>
  <c r="J12"/>
  <c r="J89"/>
  <c r="E7"/>
  <c r="E130"/>
  <c i="1" r="L90"/>
  <c r="AM90"/>
  <c r="AM89"/>
  <c r="L89"/>
  <c r="AM87"/>
  <c r="L87"/>
  <c r="L85"/>
  <c r="L84"/>
  <c i="2" r="J767"/>
  <c r="J742"/>
  <c r="J721"/>
  <c r="BK691"/>
  <c r="J674"/>
  <c r="BK652"/>
  <c r="J641"/>
  <c r="BK626"/>
  <c r="BK602"/>
  <c r="BK579"/>
  <c r="BK560"/>
  <c r="J531"/>
  <c r="BK503"/>
  <c r="J491"/>
  <c r="BK460"/>
  <c r="J452"/>
  <c r="J394"/>
  <c r="J373"/>
  <c r="BK358"/>
  <c r="J324"/>
  <c r="J279"/>
  <c r="J253"/>
  <c r="BK230"/>
  <c r="BK211"/>
  <c r="J195"/>
  <c r="J173"/>
  <c r="BK778"/>
  <c r="BK767"/>
  <c r="BK721"/>
  <c r="BK715"/>
  <c r="J700"/>
  <c r="J678"/>
  <c r="BK662"/>
  <c r="BK656"/>
  <c r="J610"/>
  <c r="BK595"/>
  <c r="BK573"/>
  <c r="BK547"/>
  <c r="BK529"/>
  <c r="BK513"/>
  <c r="J497"/>
  <c r="BK477"/>
  <c r="J467"/>
  <c r="J429"/>
  <c r="J381"/>
  <c r="J349"/>
  <c r="BK301"/>
  <c r="BK251"/>
  <c r="BK215"/>
  <c r="BK193"/>
  <c r="J158"/>
  <c r="BK780"/>
  <c r="BK772"/>
  <c r="J724"/>
  <c r="BK708"/>
  <c r="J694"/>
  <c r="J669"/>
  <c r="J651"/>
  <c r="J615"/>
  <c r="J581"/>
  <c r="BK550"/>
  <c r="J529"/>
  <c r="J500"/>
  <c r="J477"/>
  <c r="BK463"/>
  <c r="BK429"/>
  <c r="BK394"/>
  <c r="BK360"/>
  <c r="BK332"/>
  <c r="J311"/>
  <c r="BK267"/>
  <c r="J234"/>
  <c r="BK200"/>
  <c r="J153"/>
  <c r="BK856"/>
  <c r="BK849"/>
  <c r="J840"/>
  <c r="BK835"/>
  <c r="J789"/>
  <c r="J782"/>
  <c r="J772"/>
  <c r="BK742"/>
  <c r="J712"/>
  <c r="BK707"/>
  <c r="BK682"/>
  <c r="J652"/>
  <c r="BK633"/>
  <c r="BK591"/>
  <c r="BK557"/>
  <c r="BK531"/>
  <c r="BK500"/>
  <c r="BK470"/>
  <c r="BK408"/>
  <c r="J386"/>
  <c r="BK362"/>
  <c r="J358"/>
  <c r="J328"/>
  <c r="BK313"/>
  <c r="BK285"/>
  <c r="J257"/>
  <c r="BK240"/>
  <c r="BK197"/>
  <c r="BK185"/>
  <c r="BK147"/>
  <c i="3" r="BK168"/>
  <c r="BK151"/>
  <c r="BK147"/>
  <c r="J137"/>
  <c r="J136"/>
  <c r="BK134"/>
  <c r="J132"/>
  <c r="J129"/>
  <c r="J125"/>
  <c r="BK123"/>
  <c r="J166"/>
  <c r="BK161"/>
  <c r="J158"/>
  <c r="J156"/>
  <c r="J151"/>
  <c r="J145"/>
  <c r="BK138"/>
  <c r="BK133"/>
  <c r="BK130"/>
  <c r="BK129"/>
  <c r="BK127"/>
  <c r="J163"/>
  <c r="BK156"/>
  <c r="J147"/>
  <c r="BK140"/>
  <c r="J130"/>
  <c r="BK163"/>
  <c r="J154"/>
  <c r="J148"/>
  <c r="BK126"/>
  <c i="4" r="J365"/>
  <c r="J358"/>
  <c r="BK350"/>
  <c r="BK341"/>
  <c r="J332"/>
  <c r="BK326"/>
  <c r="J320"/>
  <c r="J301"/>
  <c r="BK292"/>
  <c r="J284"/>
  <c r="J274"/>
  <c r="J268"/>
  <c r="BK262"/>
  <c r="BK254"/>
  <c r="J236"/>
  <c r="BK227"/>
  <c r="BK205"/>
  <c r="J200"/>
  <c r="BK193"/>
  <c r="BK172"/>
  <c r="J167"/>
  <c r="BK157"/>
  <c r="BK151"/>
  <c r="J141"/>
  <c r="J135"/>
  <c r="J350"/>
  <c r="J341"/>
  <c r="BK333"/>
  <c r="J331"/>
  <c r="BK322"/>
  <c r="J313"/>
  <c r="BK298"/>
  <c r="J292"/>
  <c r="J287"/>
  <c r="J283"/>
  <c r="J279"/>
  <c r="J273"/>
  <c r="J259"/>
  <c r="BK252"/>
  <c r="BK245"/>
  <c r="J240"/>
  <c r="J215"/>
  <c r="BK211"/>
  <c r="BK194"/>
  <c r="J190"/>
  <c r="BK174"/>
  <c r="BK170"/>
  <c r="J160"/>
  <c r="J148"/>
  <c r="BK363"/>
  <c r="J346"/>
  <c r="J338"/>
  <c r="BK327"/>
  <c r="J322"/>
  <c r="J316"/>
  <c r="J308"/>
  <c r="BK301"/>
  <c r="J293"/>
  <c r="J282"/>
  <c r="BK276"/>
  <c r="BK266"/>
  <c r="J262"/>
  <c r="BK256"/>
  <c r="BK246"/>
  <c r="BK235"/>
  <c r="J224"/>
  <c r="BK218"/>
  <c r="BK214"/>
  <c r="J208"/>
  <c r="BK201"/>
  <c r="BK186"/>
  <c r="BK181"/>
  <c r="J174"/>
  <c r="BK159"/>
  <c r="J154"/>
  <c r="J138"/>
  <c r="J367"/>
  <c r="BK364"/>
  <c r="J356"/>
  <c r="J349"/>
  <c r="J337"/>
  <c r="J333"/>
  <c r="J314"/>
  <c r="J307"/>
  <c r="J299"/>
  <c r="J290"/>
  <c r="J277"/>
  <c r="J263"/>
  <c r="BK248"/>
  <c r="J244"/>
  <c r="BK230"/>
  <c r="J228"/>
  <c r="BK224"/>
  <c r="BK219"/>
  <c r="J211"/>
  <c r="BK203"/>
  <c r="J196"/>
  <c r="J191"/>
  <c r="BK185"/>
  <c r="J181"/>
  <c r="BK176"/>
  <c r="J169"/>
  <c r="J166"/>
  <c r="J157"/>
  <c r="BK149"/>
  <c r="BK144"/>
  <c r="BK138"/>
  <c i="5" r="BK264"/>
  <c r="J256"/>
  <c r="BK235"/>
  <c r="BK223"/>
  <c r="J208"/>
  <c r="J197"/>
  <c r="J193"/>
  <c r="J185"/>
  <c r="BK182"/>
  <c r="J159"/>
  <c r="BK146"/>
  <c r="J134"/>
  <c r="BK130"/>
  <c r="J261"/>
  <c r="BK254"/>
  <c r="J247"/>
  <c r="BK239"/>
  <c r="J233"/>
  <c r="J220"/>
  <c r="BK212"/>
  <c r="BK202"/>
  <c r="BK195"/>
  <c r="BK180"/>
  <c r="BK164"/>
  <c r="J162"/>
  <c r="BK156"/>
  <c r="BK140"/>
  <c r="BK136"/>
  <c r="BK263"/>
  <c r="BK253"/>
  <c r="J249"/>
  <c r="BK241"/>
  <c r="J238"/>
  <c r="BK227"/>
  <c r="BK216"/>
  <c r="J199"/>
  <c r="J188"/>
  <c r="J173"/>
  <c r="J160"/>
  <c r="J148"/>
  <c r="J132"/>
  <c r="J254"/>
  <c r="BK249"/>
  <c r="J235"/>
  <c r="J230"/>
  <c r="J223"/>
  <c r="J216"/>
  <c r="J209"/>
  <c r="J196"/>
  <c r="J190"/>
  <c r="BK185"/>
  <c r="BK169"/>
  <c r="BK157"/>
  <c r="J150"/>
  <c r="J144"/>
  <c r="BK134"/>
  <c i="6" r="BK148"/>
  <c r="J141"/>
  <c r="J136"/>
  <c r="J131"/>
  <c r="J122"/>
  <c r="BK131"/>
  <c r="BK145"/>
  <c r="BK134"/>
  <c r="J129"/>
  <c r="BK121"/>
  <c r="J145"/>
  <c r="BK141"/>
  <c r="J137"/>
  <c r="BK133"/>
  <c r="BK126"/>
  <c i="2" r="BK769"/>
  <c r="BK733"/>
  <c r="J708"/>
  <c r="J682"/>
  <c r="BK670"/>
  <c r="J636"/>
  <c r="BK619"/>
  <c r="J595"/>
  <c r="J573"/>
  <c r="J542"/>
  <c r="BK493"/>
  <c r="BK467"/>
  <c r="J454"/>
  <c r="BK404"/>
  <c r="BK381"/>
  <c r="BK368"/>
  <c r="BK342"/>
  <c r="J313"/>
  <c r="BK270"/>
  <c r="BK244"/>
  <c r="J200"/>
  <c r="J194"/>
  <c r="J149"/>
  <c r="J769"/>
  <c r="BK744"/>
  <c r="BK724"/>
  <c r="BK712"/>
  <c r="J691"/>
  <c r="BK674"/>
  <c r="BK661"/>
  <c r="BK644"/>
  <c r="BK605"/>
  <c r="BK585"/>
  <c r="J557"/>
  <c r="BK542"/>
  <c r="BK525"/>
  <c r="BK509"/>
  <c r="BK488"/>
  <c r="J458"/>
  <c r="J423"/>
  <c r="J408"/>
  <c r="J362"/>
  <c r="BK336"/>
  <c r="J272"/>
  <c r="BK249"/>
  <c r="J198"/>
  <c r="BK190"/>
  <c r="BK149"/>
  <c r="J778"/>
  <c r="BK753"/>
  <c r="J713"/>
  <c r="J707"/>
  <c r="J687"/>
  <c r="BK665"/>
  <c r="J619"/>
  <c r="BK599"/>
  <c r="BK558"/>
  <c r="J544"/>
  <c r="BK522"/>
  <c r="BK486"/>
  <c r="J474"/>
  <c r="J450"/>
  <c r="BK413"/>
  <c r="J379"/>
  <c r="J347"/>
  <c r="BK315"/>
  <c r="J275"/>
  <c r="BK253"/>
  <c r="BK167"/>
  <c r="J143"/>
  <c r="BK850"/>
  <c r="BK846"/>
  <c r="BK837"/>
  <c r="BK787"/>
  <c r="J780"/>
  <c r="J744"/>
  <c r="J728"/>
  <c r="BK713"/>
  <c r="J684"/>
  <c r="J665"/>
  <c r="BK636"/>
  <c r="BK615"/>
  <c r="J592"/>
  <c r="J558"/>
  <c r="J534"/>
  <c r="J513"/>
  <c r="J488"/>
  <c r="BK445"/>
  <c r="J404"/>
  <c r="J365"/>
  <c r="J336"/>
  <c r="J319"/>
  <c r="BK308"/>
  <c r="BK275"/>
  <c r="BK225"/>
  <c r="BK195"/>
  <c r="J167"/>
  <c i="3" r="J170"/>
  <c r="BK165"/>
  <c r="BK160"/>
  <c r="J135"/>
  <c r="J168"/>
  <c r="BK159"/>
  <c r="BK148"/>
  <c r="J142"/>
  <c r="BK132"/>
  <c r="BK166"/>
  <c r="BK162"/>
  <c r="J155"/>
  <c r="J149"/>
  <c r="BK142"/>
  <c r="J138"/>
  <c i="4" r="BK362"/>
  <c r="BK356"/>
  <c r="BK349"/>
  <c r="J340"/>
  <c r="J330"/>
  <c r="BK324"/>
  <c r="J312"/>
  <c r="J297"/>
  <c r="J294"/>
  <c r="BK287"/>
  <c r="BK283"/>
  <c r="BK273"/>
  <c r="J266"/>
  <c r="J255"/>
  <c r="BK243"/>
  <c r="J234"/>
  <c r="BK229"/>
  <c r="J216"/>
  <c r="J197"/>
  <c r="J187"/>
  <c r="J170"/>
  <c r="BK166"/>
  <c r="BK156"/>
  <c r="BK150"/>
  <c r="J139"/>
  <c r="BK365"/>
  <c r="J359"/>
  <c r="BK347"/>
  <c r="J339"/>
  <c r="BK334"/>
  <c r="BK328"/>
  <c r="J325"/>
  <c r="J315"/>
  <c r="BK305"/>
  <c r="J295"/>
  <c r="BK288"/>
  <c r="BK284"/>
  <c r="BK280"/>
  <c r="BK274"/>
  <c r="BK269"/>
  <c r="J261"/>
  <c r="J256"/>
  <c r="J248"/>
  <c r="J243"/>
  <c r="BK232"/>
  <c r="BK220"/>
  <c r="BK213"/>
  <c r="J210"/>
  <c r="BK202"/>
  <c r="BK191"/>
  <c r="BK184"/>
  <c r="J171"/>
  <c r="BK162"/>
  <c r="J152"/>
  <c r="BK136"/>
  <c r="BK359"/>
  <c r="BK340"/>
  <c r="BK330"/>
  <c r="BK325"/>
  <c r="J323"/>
  <c r="J318"/>
  <c r="J311"/>
  <c r="BK306"/>
  <c r="BK299"/>
  <c r="J286"/>
  <c r="BK275"/>
  <c r="J267"/>
  <c r="BK258"/>
  <c r="BK253"/>
  <c r="J242"/>
  <c r="BK239"/>
  <c r="J232"/>
  <c r="J221"/>
  <c r="BK216"/>
  <c r="BK210"/>
  <c r="J207"/>
  <c r="J204"/>
  <c r="BK189"/>
  <c r="BK183"/>
  <c r="J178"/>
  <c r="J164"/>
  <c r="BK152"/>
  <c r="BK367"/>
  <c r="J366"/>
  <c r="J355"/>
  <c r="J347"/>
  <c r="J321"/>
  <c r="BK312"/>
  <c r="BK304"/>
  <c r="BK296"/>
  <c r="J281"/>
  <c r="BK267"/>
  <c r="J254"/>
  <c r="J246"/>
  <c r="BK236"/>
  <c r="BK226"/>
  <c r="J223"/>
  <c r="J213"/>
  <c r="BK206"/>
  <c r="BK199"/>
  <c r="J194"/>
  <c r="J189"/>
  <c r="BK179"/>
  <c r="BK175"/>
  <c r="BK167"/>
  <c r="J161"/>
  <c r="BK154"/>
  <c r="BK148"/>
  <c r="BK142"/>
  <c r="BK139"/>
  <c i="5" r="J259"/>
  <c r="BK246"/>
  <c r="J231"/>
  <c r="BK220"/>
  <c r="BK209"/>
  <c r="BK198"/>
  <c r="BK194"/>
  <c r="BK187"/>
  <c r="BK175"/>
  <c r="J155"/>
  <c r="J138"/>
  <c r="BK133"/>
  <c r="J264"/>
  <c r="J260"/>
  <c r="BK250"/>
  <c r="J245"/>
  <c r="BK238"/>
  <c r="J225"/>
  <c r="J214"/>
  <c r="BK206"/>
  <c r="BK199"/>
  <c r="J182"/>
  <c r="J169"/>
  <c r="BK163"/>
  <c r="J157"/>
  <c r="J143"/>
  <c r="BK138"/>
  <c r="BK132"/>
  <c r="BK260"/>
  <c r="BK252"/>
  <c r="BK243"/>
  <c r="J239"/>
  <c r="J234"/>
  <c r="BK219"/>
  <c r="J215"/>
  <c r="J210"/>
  <c r="J186"/>
  <c r="J164"/>
  <c r="BK150"/>
  <c r="J141"/>
  <c r="BK261"/>
  <c r="BK256"/>
  <c r="J248"/>
  <c r="BK233"/>
  <c r="J227"/>
  <c r="J221"/>
  <c r="BK217"/>
  <c r="J211"/>
  <c r="BK200"/>
  <c r="BK193"/>
  <c r="BK188"/>
  <c r="J178"/>
  <c r="J165"/>
  <c r="J154"/>
  <c r="BK148"/>
  <c r="J140"/>
  <c i="6" r="BK149"/>
  <c r="BK146"/>
  <c r="J140"/>
  <c r="J133"/>
  <c r="BK124"/>
  <c r="J146"/>
  <c r="BK130"/>
  <c r="BK123"/>
  <c r="J142"/>
  <c r="J125"/>
  <c r="J147"/>
  <c r="J143"/>
  <c r="BK138"/>
  <c r="J134"/>
  <c r="J130"/>
  <c r="J121"/>
  <c i="2" r="BK776"/>
  <c r="BK746"/>
  <c r="BK711"/>
  <c r="J690"/>
  <c r="BK684"/>
  <c r="BK666"/>
  <c r="J647"/>
  <c r="BK629"/>
  <c r="J605"/>
  <c r="BK581"/>
  <c r="J565"/>
  <c r="J539"/>
  <c r="J516"/>
  <c r="J480"/>
  <c r="BK458"/>
  <c r="BK438"/>
  <c r="BK386"/>
  <c r="J371"/>
  <c r="J364"/>
  <c r="BK328"/>
  <c r="J304"/>
  <c r="J267"/>
  <c r="BK234"/>
  <c r="BK202"/>
  <c r="J197"/>
  <c r="J185"/>
  <c i="1" r="AS94"/>
  <c i="2" r="J666"/>
  <c r="J658"/>
  <c r="J633"/>
  <c r="BK592"/>
  <c r="J569"/>
  <c r="BK544"/>
  <c r="J527"/>
  <c r="J519"/>
  <c r="J503"/>
  <c r="BK480"/>
  <c r="BK454"/>
  <c r="BK419"/>
  <c r="J368"/>
  <c r="J342"/>
  <c r="BK288"/>
  <c r="BK257"/>
  <c r="J209"/>
  <c r="BK194"/>
  <c r="BK173"/>
  <c r="J784"/>
  <c r="BK774"/>
  <c r="J733"/>
  <c r="BK700"/>
  <c r="J685"/>
  <c r="J662"/>
  <c r="J656"/>
  <c r="BK610"/>
  <c r="J585"/>
  <c r="BK565"/>
  <c r="BK534"/>
  <c r="BK506"/>
  <c r="J483"/>
  <c r="BK452"/>
  <c r="BK423"/>
  <c r="BK398"/>
  <c r="J351"/>
  <c r="J340"/>
  <c r="J288"/>
  <c r="BK272"/>
  <c r="J251"/>
  <c r="J202"/>
  <c r="J147"/>
  <c r="J856"/>
  <c r="J849"/>
  <c r="BK840"/>
  <c r="J835"/>
  <c r="J787"/>
  <c r="J776"/>
  <c r="J746"/>
  <c r="BK738"/>
  <c r="J711"/>
  <c r="BK685"/>
  <c r="BK669"/>
  <c r="BK641"/>
  <c r="J626"/>
  <c r="J599"/>
  <c r="BK569"/>
  <c r="BK539"/>
  <c r="J525"/>
  <c r="J509"/>
  <c r="BK483"/>
  <c r="J413"/>
  <c r="BK377"/>
  <c r="J360"/>
  <c r="J332"/>
  <c r="J315"/>
  <c r="J301"/>
  <c r="J249"/>
  <c r="BK209"/>
  <c r="J190"/>
  <c r="BK143"/>
  <c i="3" r="J167"/>
  <c r="J150"/>
  <c r="BK145"/>
  <c r="BK136"/>
  <c r="BK135"/>
  <c r="J133"/>
  <c r="J131"/>
  <c r="BK128"/>
  <c r="J124"/>
  <c r="BK167"/>
  <c r="J165"/>
  <c r="J160"/>
  <c r="J157"/>
  <c r="BK153"/>
  <c r="BK146"/>
  <c r="BK144"/>
  <c r="J134"/>
  <c r="BK131"/>
  <c r="J128"/>
  <c r="J126"/>
  <c r="J161"/>
  <c r="BK155"/>
  <c r="J146"/>
  <c r="BK139"/>
  <c r="BK170"/>
  <c r="J164"/>
  <c r="BK158"/>
  <c r="BK150"/>
  <c r="J143"/>
  <c r="J127"/>
  <c r="BK124"/>
  <c i="4" r="J357"/>
  <c r="BK353"/>
  <c r="BK343"/>
  <c r="BK331"/>
  <c r="BK321"/>
  <c r="BK316"/>
  <c r="J304"/>
  <c r="BK290"/>
  <c r="J285"/>
  <c r="BK278"/>
  <c r="J272"/>
  <c r="BK263"/>
  <c r="J253"/>
  <c r="BK241"/>
  <c r="J231"/>
  <c r="BK223"/>
  <c r="J201"/>
  <c r="J198"/>
  <c r="BK195"/>
  <c r="J177"/>
  <c r="BK169"/>
  <c r="BK161"/>
  <c r="J153"/>
  <c r="J142"/>
  <c r="BK137"/>
  <c r="BK361"/>
  <c r="BK357"/>
  <c r="BK344"/>
  <c r="BK337"/>
  <c r="J327"/>
  <c r="J317"/>
  <c r="BK308"/>
  <c r="J296"/>
  <c r="J289"/>
  <c r="BK285"/>
  <c r="BK282"/>
  <c r="J276"/>
  <c r="J271"/>
  <c r="J257"/>
  <c r="BK250"/>
  <c r="BK244"/>
  <c r="J235"/>
  <c r="J225"/>
  <c r="J214"/>
  <c r="BK207"/>
  <c r="J192"/>
  <c r="BK187"/>
  <c r="J180"/>
  <c r="BK164"/>
  <c r="J156"/>
  <c r="BK146"/>
  <c r="J364"/>
  <c r="BK351"/>
  <c r="BK336"/>
  <c r="J328"/>
  <c r="J319"/>
  <c r="BK315"/>
  <c r="BK309"/>
  <c r="BK303"/>
  <c r="J298"/>
  <c r="J280"/>
  <c r="BK268"/>
  <c r="J264"/>
  <c r="BK249"/>
  <c r="BK240"/>
  <c r="BK234"/>
  <c r="J230"/>
  <c r="J219"/>
  <c r="BK215"/>
  <c r="J205"/>
  <c r="BK198"/>
  <c r="J185"/>
  <c r="BK180"/>
  <c r="J176"/>
  <c r="J173"/>
  <c r="J162"/>
  <c r="J158"/>
  <c r="J155"/>
  <c r="BK140"/>
  <c r="J368"/>
  <c r="BK366"/>
  <c r="J360"/>
  <c r="J351"/>
  <c r="J343"/>
  <c r="J329"/>
  <c r="BK318"/>
  <c r="J306"/>
  <c r="BK297"/>
  <c r="BK293"/>
  <c r="BK272"/>
  <c r="BK261"/>
  <c r="J249"/>
  <c r="BK238"/>
  <c r="J229"/>
  <c r="BK225"/>
  <c r="J217"/>
  <c r="J209"/>
  <c r="J202"/>
  <c r="BK197"/>
  <c r="BK192"/>
  <c r="BK190"/>
  <c r="J182"/>
  <c r="BK177"/>
  <c r="BK171"/>
  <c r="BK165"/>
  <c r="BK158"/>
  <c r="J150"/>
  <c r="BK143"/>
  <c r="J140"/>
  <c r="BK135"/>
  <c i="5" r="J253"/>
  <c r="BK234"/>
  <c r="BK228"/>
  <c r="BK213"/>
  <c r="BK204"/>
  <c r="J195"/>
  <c r="BK190"/>
  <c r="J177"/>
  <c r="J156"/>
  <c r="J149"/>
  <c r="J136"/>
  <c r="BK265"/>
  <c r="J263"/>
  <c r="BK251"/>
  <c r="BK242"/>
  <c r="J236"/>
  <c r="J226"/>
  <c r="BK221"/>
  <c r="BK211"/>
  <c r="J204"/>
  <c r="J194"/>
  <c r="BK171"/>
  <c r="BK165"/>
  <c r="J158"/>
  <c r="J153"/>
  <c r="BK141"/>
  <c r="BK135"/>
  <c r="BK262"/>
  <c r="BK257"/>
  <c r="J246"/>
  <c r="J242"/>
  <c r="J237"/>
  <c r="J228"/>
  <c r="BK222"/>
  <c r="J212"/>
  <c r="BK189"/>
  <c r="BK178"/>
  <c r="J167"/>
  <c r="J146"/>
  <c r="J131"/>
  <c r="J257"/>
  <c r="J252"/>
  <c r="BK247"/>
  <c r="BK232"/>
  <c r="BK226"/>
  <c r="J219"/>
  <c r="BK215"/>
  <c r="BK210"/>
  <c r="BK197"/>
  <c r="J189"/>
  <c r="BK186"/>
  <c r="J175"/>
  <c r="BK158"/>
  <c r="BK153"/>
  <c r="BK145"/>
  <c r="J133"/>
  <c i="6" r="BK147"/>
  <c r="J138"/>
  <c r="J127"/>
  <c r="J148"/>
  <c r="BK143"/>
  <c r="BK128"/>
  <c r="BK122"/>
  <c r="BK140"/>
  <c r="BK136"/>
  <c r="BK132"/>
  <c r="BK125"/>
  <c i="2" r="BK750"/>
  <c r="BK731"/>
  <c r="BK694"/>
  <c r="BK678"/>
  <c r="J661"/>
  <c r="J644"/>
  <c r="J609"/>
  <c r="J591"/>
  <c r="BK575"/>
  <c r="J550"/>
  <c r="BK519"/>
  <c r="BK497"/>
  <c r="BK474"/>
  <c r="J445"/>
  <c r="J398"/>
  <c r="J377"/>
  <c r="BK365"/>
  <c r="BK340"/>
  <c r="J308"/>
  <c r="J261"/>
  <c r="J240"/>
  <c r="J225"/>
  <c r="BK198"/>
  <c r="BK192"/>
  <c r="BK162"/>
  <c r="J774"/>
  <c r="J738"/>
  <c r="BK728"/>
  <c r="BK719"/>
  <c r="BK704"/>
  <c r="BK687"/>
  <c r="J670"/>
  <c r="BK647"/>
  <c r="J602"/>
  <c r="BK587"/>
  <c r="J560"/>
  <c r="J536"/>
  <c r="J522"/>
  <c r="J506"/>
  <c r="J486"/>
  <c r="J463"/>
  <c r="BK450"/>
  <c r="BK373"/>
  <c r="BK351"/>
  <c r="BK311"/>
  <c r="BK279"/>
  <c r="J211"/>
  <c r="J192"/>
  <c r="BK153"/>
  <c r="BK782"/>
  <c r="J750"/>
  <c r="J719"/>
  <c r="J704"/>
  <c r="BK673"/>
  <c r="BK658"/>
  <c r="J629"/>
  <c r="J587"/>
  <c r="J579"/>
  <c r="J547"/>
  <c r="BK527"/>
  <c r="J493"/>
  <c r="J470"/>
  <c r="J438"/>
  <c r="J419"/>
  <c r="BK371"/>
  <c r="BK349"/>
  <c r="BK319"/>
  <c r="J285"/>
  <c r="BK261"/>
  <c r="J230"/>
  <c r="BK158"/>
  <c r="J850"/>
  <c r="J846"/>
  <c r="J837"/>
  <c r="BK789"/>
  <c r="BK784"/>
  <c r="J753"/>
  <c r="J731"/>
  <c r="J715"/>
  <c r="BK690"/>
  <c r="J673"/>
  <c r="BK651"/>
  <c r="BK609"/>
  <c r="J575"/>
  <c r="BK536"/>
  <c r="BK516"/>
  <c r="BK491"/>
  <c r="J460"/>
  <c r="BK379"/>
  <c r="BK364"/>
  <c r="BK347"/>
  <c r="BK324"/>
  <c r="BK304"/>
  <c r="J270"/>
  <c r="J244"/>
  <c r="J215"/>
  <c r="J193"/>
  <c r="J162"/>
  <c i="3" r="BK169"/>
  <c r="BK164"/>
  <c r="BK157"/>
  <c r="BK154"/>
  <c r="J140"/>
  <c r="J123"/>
  <c r="J162"/>
  <c r="BK149"/>
  <c r="BK143"/>
  <c r="BK137"/>
  <c r="J169"/>
  <c r="J159"/>
  <c r="J153"/>
  <c r="J144"/>
  <c r="J139"/>
  <c r="BK125"/>
  <c i="4" r="BK360"/>
  <c r="BK355"/>
  <c r="J344"/>
  <c r="BK339"/>
  <c r="BK329"/>
  <c r="BK323"/>
  <c r="BK311"/>
  <c r="J300"/>
  <c r="BK295"/>
  <c r="J288"/>
  <c r="BK279"/>
  <c r="BK277"/>
  <c r="J269"/>
  <c r="BK259"/>
  <c r="J252"/>
  <c r="J238"/>
  <c r="J233"/>
  <c r="J226"/>
  <c r="BK204"/>
  <c r="BK196"/>
  <c r="J184"/>
  <c r="J175"/>
  <c r="J168"/>
  <c r="BK163"/>
  <c r="BK155"/>
  <c r="J144"/>
  <c r="J136"/>
  <c r="J362"/>
  <c r="BK358"/>
  <c r="BK346"/>
  <c r="BK338"/>
  <c r="BK332"/>
  <c r="BK319"/>
  <c r="BK314"/>
  <c r="J303"/>
  <c r="J291"/>
  <c r="BK286"/>
  <c r="BK281"/>
  <c r="J275"/>
  <c r="J265"/>
  <c r="J258"/>
  <c r="BK255"/>
  <c r="BK247"/>
  <c r="BK242"/>
  <c r="BK228"/>
  <c r="J218"/>
  <c r="BK212"/>
  <c r="J203"/>
  <c r="J193"/>
  <c r="J186"/>
  <c r="BK173"/>
  <c r="J163"/>
  <c r="J151"/>
  <c r="J143"/>
  <c r="J361"/>
  <c r="BK345"/>
  <c r="J334"/>
  <c r="J326"/>
  <c r="J324"/>
  <c r="BK317"/>
  <c r="BK313"/>
  <c r="BK307"/>
  <c r="BK300"/>
  <c r="BK291"/>
  <c r="J278"/>
  <c r="BK271"/>
  <c r="BK265"/>
  <c r="BK257"/>
  <c r="J247"/>
  <c r="J241"/>
  <c r="J239"/>
  <c r="BK231"/>
  <c r="J220"/>
  <c r="BK217"/>
  <c r="BK209"/>
  <c r="J206"/>
  <c r="J199"/>
  <c r="BK188"/>
  <c r="BK182"/>
  <c r="J179"/>
  <c r="J165"/>
  <c r="BK160"/>
  <c r="J149"/>
  <c r="BK368"/>
  <c r="J363"/>
  <c r="J353"/>
  <c r="J345"/>
  <c r="J336"/>
  <c r="BK320"/>
  <c r="J309"/>
  <c r="J305"/>
  <c r="BK294"/>
  <c r="BK289"/>
  <c r="BK264"/>
  <c r="J250"/>
  <c r="J245"/>
  <c r="BK233"/>
  <c r="J227"/>
  <c r="BK221"/>
  <c r="J212"/>
  <c r="BK208"/>
  <c r="BK200"/>
  <c r="J195"/>
  <c r="J188"/>
  <c r="J183"/>
  <c r="BK178"/>
  <c r="J172"/>
  <c r="BK168"/>
  <c r="J159"/>
  <c r="BK153"/>
  <c r="J146"/>
  <c r="BK141"/>
  <c r="J137"/>
  <c i="5" r="J262"/>
  <c r="J243"/>
  <c r="J232"/>
  <c r="J224"/>
  <c r="J217"/>
  <c r="J206"/>
  <c r="BK196"/>
  <c r="BK191"/>
  <c r="J184"/>
  <c r="J171"/>
  <c r="BK154"/>
  <c r="BK137"/>
  <c r="BK131"/>
  <c r="J265"/>
  <c r="BK259"/>
  <c r="BK248"/>
  <c r="J241"/>
  <c r="BK237"/>
  <c r="BK230"/>
  <c r="J222"/>
  <c r="BK208"/>
  <c r="J200"/>
  <c r="BK184"/>
  <c r="BK173"/>
  <c r="BK167"/>
  <c r="BK160"/>
  <c r="BK144"/>
  <c r="J137"/>
  <c r="J130"/>
  <c r="BK258"/>
  <c r="J250"/>
  <c r="BK245"/>
  <c r="J240"/>
  <c r="BK236"/>
  <c r="BK225"/>
  <c r="J218"/>
  <c r="BK214"/>
  <c r="J198"/>
  <c r="BK177"/>
  <c r="J163"/>
  <c r="BK159"/>
  <c r="J145"/>
  <c r="J135"/>
  <c r="J258"/>
  <c r="J251"/>
  <c r="BK240"/>
  <c r="BK231"/>
  <c r="BK224"/>
  <c r="BK218"/>
  <c r="J213"/>
  <c r="J202"/>
  <c r="J191"/>
  <c r="J187"/>
  <c r="J180"/>
  <c r="BK162"/>
  <c r="BK155"/>
  <c r="BK149"/>
  <c r="BK143"/>
  <c i="6" r="BK142"/>
  <c r="J139"/>
  <c r="BK135"/>
  <c r="J132"/>
  <c r="J123"/>
  <c r="J144"/>
  <c r="BK129"/>
  <c r="BK127"/>
  <c r="BK137"/>
  <c r="J126"/>
  <c r="J149"/>
  <c r="BK144"/>
  <c r="BK139"/>
  <c r="J135"/>
  <c r="J128"/>
  <c r="J124"/>
  <c i="2" l="1" r="BK142"/>
  <c r="J142"/>
  <c r="J98"/>
  <c r="T142"/>
  <c r="P172"/>
  <c r="R172"/>
  <c r="T172"/>
  <c r="T224"/>
  <c r="T370"/>
  <c r="T449"/>
  <c r="T466"/>
  <c r="T482"/>
  <c r="T508"/>
  <c r="R524"/>
  <c r="P533"/>
  <c r="P538"/>
  <c r="BK559"/>
  <c r="J559"/>
  <c r="J113"/>
  <c r="BK604"/>
  <c r="J604"/>
  <c r="J115"/>
  <c r="BK693"/>
  <c r="J693"/>
  <c r="J116"/>
  <c r="P714"/>
  <c r="P752"/>
  <c r="P788"/>
  <c i="3" r="R122"/>
  <c r="R141"/>
  <c r="BK152"/>
  <c r="J152"/>
  <c r="J100"/>
  <c i="4" r="R134"/>
  <c r="R147"/>
  <c r="R222"/>
  <c r="R237"/>
  <c r="R251"/>
  <c r="R260"/>
  <c r="T270"/>
  <c r="T302"/>
  <c r="R310"/>
  <c r="T335"/>
  <c r="T342"/>
  <c r="R348"/>
  <c r="T354"/>
  <c i="5" r="T129"/>
  <c r="T139"/>
  <c r="R142"/>
  <c r="R147"/>
  <c r="T152"/>
  <c r="R161"/>
  <c r="T192"/>
  <c r="T229"/>
  <c r="BK255"/>
  <c r="J255"/>
  <c r="J107"/>
  <c i="6" r="P120"/>
  <c r="P119"/>
  <c r="P118"/>
  <c i="1" r="AU99"/>
  <c i="2" r="R142"/>
  <c r="P157"/>
  <c r="T157"/>
  <c r="R224"/>
  <c r="R370"/>
  <c r="BK449"/>
  <c r="J449"/>
  <c r="J103"/>
  <c r="R466"/>
  <c r="R482"/>
  <c r="P508"/>
  <c r="BK533"/>
  <c r="J533"/>
  <c r="J110"/>
  <c r="T533"/>
  <c r="T538"/>
  <c r="R559"/>
  <c r="R604"/>
  <c r="R693"/>
  <c r="T693"/>
  <c r="T714"/>
  <c r="R752"/>
  <c r="T788"/>
  <c i="3" r="BK122"/>
  <c r="BK121"/>
  <c r="J121"/>
  <c r="J97"/>
  <c r="BK141"/>
  <c r="J141"/>
  <c r="J99"/>
  <c r="R152"/>
  <c i="4" r="P134"/>
  <c r="P147"/>
  <c r="BK222"/>
  <c r="J222"/>
  <c r="J101"/>
  <c r="BK237"/>
  <c r="J237"/>
  <c r="J102"/>
  <c r="P251"/>
  <c r="P260"/>
  <c r="P270"/>
  <c r="P302"/>
  <c r="BK310"/>
  <c r="J310"/>
  <c r="J107"/>
  <c r="BK335"/>
  <c r="J335"/>
  <c r="J108"/>
  <c r="BK342"/>
  <c r="J342"/>
  <c r="J109"/>
  <c r="P348"/>
  <c r="BK354"/>
  <c r="J354"/>
  <c r="J112"/>
  <c i="5" r="BK129"/>
  <c r="J129"/>
  <c r="J98"/>
  <c r="BK139"/>
  <c r="J139"/>
  <c r="J99"/>
  <c r="BK142"/>
  <c r="J142"/>
  <c r="J100"/>
  <c r="BK147"/>
  <c r="J147"/>
  <c r="J101"/>
  <c r="P152"/>
  <c r="P161"/>
  <c r="P192"/>
  <c r="P229"/>
  <c r="R255"/>
  <c i="2" r="BK172"/>
  <c r="J172"/>
  <c r="J100"/>
  <c r="P224"/>
  <c r="P370"/>
  <c r="R449"/>
  <c r="P466"/>
  <c r="P482"/>
  <c r="R508"/>
  <c r="T524"/>
  <c r="BK538"/>
  <c r="J538"/>
  <c r="J111"/>
  <c r="BK549"/>
  <c r="J549"/>
  <c r="J112"/>
  <c r="P559"/>
  <c r="P604"/>
  <c r="P693"/>
  <c r="R714"/>
  <c r="BK752"/>
  <c r="J752"/>
  <c r="J118"/>
  <c r="R788"/>
  <c i="3" r="P122"/>
  <c r="P141"/>
  <c r="P152"/>
  <c i="4" r="BK134"/>
  <c r="J134"/>
  <c r="J98"/>
  <c r="BK147"/>
  <c r="J147"/>
  <c r="J100"/>
  <c r="P222"/>
  <c r="P237"/>
  <c r="BK251"/>
  <c r="J251"/>
  <c r="J103"/>
  <c r="BK260"/>
  <c r="J260"/>
  <c r="J104"/>
  <c r="BK270"/>
  <c r="J270"/>
  <c r="J105"/>
  <c r="BK302"/>
  <c r="J302"/>
  <c r="J106"/>
  <c r="P310"/>
  <c r="P335"/>
  <c r="P342"/>
  <c r="BK348"/>
  <c r="J348"/>
  <c r="J110"/>
  <c r="R354"/>
  <c i="5" r="P129"/>
  <c r="R139"/>
  <c r="T142"/>
  <c r="T147"/>
  <c r="R152"/>
  <c r="T161"/>
  <c r="R192"/>
  <c r="R229"/>
  <c r="P255"/>
  <c i="6" r="R120"/>
  <c r="R119"/>
  <c r="R118"/>
  <c i="2" r="P142"/>
  <c r="BK157"/>
  <c r="J157"/>
  <c r="J99"/>
  <c r="R157"/>
  <c r="BK224"/>
  <c r="J224"/>
  <c r="J101"/>
  <c r="BK370"/>
  <c r="J370"/>
  <c r="J102"/>
  <c r="P449"/>
  <c r="BK466"/>
  <c r="J466"/>
  <c r="J106"/>
  <c r="BK482"/>
  <c r="J482"/>
  <c r="J107"/>
  <c r="BK508"/>
  <c r="J508"/>
  <c r="J108"/>
  <c r="BK524"/>
  <c r="J524"/>
  <c r="J109"/>
  <c r="P524"/>
  <c r="R533"/>
  <c r="R538"/>
  <c r="P549"/>
  <c r="R549"/>
  <c r="T549"/>
  <c r="T559"/>
  <c r="BK594"/>
  <c r="J594"/>
  <c r="J114"/>
  <c r="P594"/>
  <c r="R594"/>
  <c r="T594"/>
  <c r="T604"/>
  <c r="BK714"/>
  <c r="J714"/>
  <c r="J117"/>
  <c r="T752"/>
  <c r="BK788"/>
  <c r="J788"/>
  <c r="J120"/>
  <c i="3" r="T122"/>
  <c r="T141"/>
  <c r="T152"/>
  <c i="4" r="T134"/>
  <c r="T147"/>
  <c r="T222"/>
  <c r="T237"/>
  <c r="T251"/>
  <c r="T260"/>
  <c r="R270"/>
  <c r="R302"/>
  <c r="T310"/>
  <c r="R335"/>
  <c r="R342"/>
  <c r="T348"/>
  <c r="P354"/>
  <c i="5" r="R129"/>
  <c r="R128"/>
  <c r="P139"/>
  <c r="P142"/>
  <c r="P147"/>
  <c r="BK152"/>
  <c r="J152"/>
  <c r="J103"/>
  <c r="BK161"/>
  <c r="J161"/>
  <c r="J104"/>
  <c r="BK192"/>
  <c r="J192"/>
  <c r="J105"/>
  <c r="BK229"/>
  <c r="J229"/>
  <c r="J106"/>
  <c r="T255"/>
  <c i="6" r="BK120"/>
  <c r="J120"/>
  <c r="J98"/>
  <c r="T120"/>
  <c r="T119"/>
  <c r="T118"/>
  <c i="2" r="BK786"/>
  <c r="J786"/>
  <c r="J119"/>
  <c i="4" r="BK145"/>
  <c r="J145"/>
  <c r="J99"/>
  <c r="BK352"/>
  <c r="J352"/>
  <c r="J111"/>
  <c i="2" r="BK462"/>
  <c r="J462"/>
  <c r="J104"/>
  <c i="6" r="J89"/>
  <c r="J91"/>
  <c r="F115"/>
  <c r="BE121"/>
  <c r="BE122"/>
  <c r="BE125"/>
  <c r="BE141"/>
  <c r="BE147"/>
  <c r="E85"/>
  <c r="F91"/>
  <c r="BE126"/>
  <c r="BE127"/>
  <c r="BE128"/>
  <c r="BE130"/>
  <c r="BE135"/>
  <c r="BE139"/>
  <c r="BE146"/>
  <c r="BE148"/>
  <c i="5" r="BK151"/>
  <c r="J151"/>
  <c r="J102"/>
  <c i="6" r="BE123"/>
  <c r="BE124"/>
  <c r="BE131"/>
  <c r="BE134"/>
  <c r="BE136"/>
  <c r="BE137"/>
  <c r="BE138"/>
  <c r="BE140"/>
  <c r="J92"/>
  <c r="BE129"/>
  <c r="BE132"/>
  <c r="BE133"/>
  <c r="BE142"/>
  <c r="BE143"/>
  <c r="BE144"/>
  <c r="BE145"/>
  <c r="BE149"/>
  <c i="5" r="E85"/>
  <c r="J89"/>
  <c r="J92"/>
  <c r="BE130"/>
  <c r="BE140"/>
  <c r="BE145"/>
  <c r="BE146"/>
  <c r="BE157"/>
  <c r="BE158"/>
  <c r="BE159"/>
  <c r="BE163"/>
  <c r="BE169"/>
  <c r="BE182"/>
  <c r="BE185"/>
  <c r="BE193"/>
  <c r="BE198"/>
  <c r="BE206"/>
  <c r="BE219"/>
  <c r="BE221"/>
  <c r="BE242"/>
  <c r="BE243"/>
  <c r="BE245"/>
  <c r="BE262"/>
  <c r="F92"/>
  <c r="J123"/>
  <c r="BE133"/>
  <c r="BE136"/>
  <c r="BE138"/>
  <c r="BE141"/>
  <c r="BE154"/>
  <c r="BE155"/>
  <c r="BE156"/>
  <c r="BE160"/>
  <c r="BE173"/>
  <c r="BE177"/>
  <c r="BE178"/>
  <c r="BE180"/>
  <c r="BE184"/>
  <c r="BE191"/>
  <c r="BE199"/>
  <c r="BE204"/>
  <c r="BE208"/>
  <c r="BE213"/>
  <c r="BE214"/>
  <c r="BE217"/>
  <c r="BE223"/>
  <c r="BE231"/>
  <c r="BE232"/>
  <c r="BE234"/>
  <c r="BE237"/>
  <c r="BE238"/>
  <c r="BE239"/>
  <c r="BE246"/>
  <c r="BE247"/>
  <c r="BE248"/>
  <c r="BE254"/>
  <c r="BE258"/>
  <c r="BE131"/>
  <c r="BE148"/>
  <c r="BE150"/>
  <c r="BE153"/>
  <c r="BE175"/>
  <c r="BE186"/>
  <c r="BE187"/>
  <c r="BE189"/>
  <c r="BE190"/>
  <c r="BE196"/>
  <c r="BE197"/>
  <c r="BE200"/>
  <c r="BE202"/>
  <c r="BE209"/>
  <c r="BE212"/>
  <c r="BE216"/>
  <c r="BE218"/>
  <c r="BE222"/>
  <c r="BE225"/>
  <c r="BE228"/>
  <c r="BE233"/>
  <c r="BE235"/>
  <c r="BE236"/>
  <c r="BE240"/>
  <c r="BE252"/>
  <c r="BE256"/>
  <c r="BE260"/>
  <c r="BE261"/>
  <c r="BE264"/>
  <c r="BE265"/>
  <c r="F91"/>
  <c r="BE132"/>
  <c r="BE134"/>
  <c r="BE135"/>
  <c r="BE137"/>
  <c r="BE143"/>
  <c r="BE144"/>
  <c r="BE149"/>
  <c r="BE162"/>
  <c r="BE164"/>
  <c r="BE165"/>
  <c r="BE167"/>
  <c r="BE171"/>
  <c r="BE188"/>
  <c r="BE194"/>
  <c r="BE195"/>
  <c r="BE210"/>
  <c r="BE211"/>
  <c r="BE215"/>
  <c r="BE220"/>
  <c r="BE224"/>
  <c r="BE226"/>
  <c r="BE227"/>
  <c r="BE230"/>
  <c r="BE241"/>
  <c r="BE249"/>
  <c r="BE250"/>
  <c r="BE251"/>
  <c r="BE253"/>
  <c r="BE257"/>
  <c r="BE259"/>
  <c r="BE263"/>
  <c i="3" r="J122"/>
  <c r="J98"/>
  <c i="4" r="BE140"/>
  <c r="BE146"/>
  <c r="BE150"/>
  <c r="BE151"/>
  <c r="BE152"/>
  <c r="BE155"/>
  <c r="BE157"/>
  <c r="BE158"/>
  <c r="BE159"/>
  <c r="BE161"/>
  <c r="BE162"/>
  <c r="BE163"/>
  <c r="BE170"/>
  <c r="BE172"/>
  <c r="BE183"/>
  <c r="BE186"/>
  <c r="BE187"/>
  <c r="BE214"/>
  <c r="BE216"/>
  <c r="BE231"/>
  <c r="BE239"/>
  <c r="BE240"/>
  <c r="BE241"/>
  <c r="BE242"/>
  <c r="BE249"/>
  <c r="BE250"/>
  <c r="BE252"/>
  <c r="BE254"/>
  <c r="BE259"/>
  <c r="BE265"/>
  <c r="BE271"/>
  <c r="BE273"/>
  <c r="BE274"/>
  <c r="BE275"/>
  <c r="BE279"/>
  <c r="BE283"/>
  <c r="BE285"/>
  <c r="BE288"/>
  <c r="BE290"/>
  <c r="BE291"/>
  <c r="BE295"/>
  <c r="BE303"/>
  <c r="BE307"/>
  <c r="BE308"/>
  <c r="BE313"/>
  <c r="BE315"/>
  <c r="BE316"/>
  <c r="BE322"/>
  <c r="BE324"/>
  <c r="BE325"/>
  <c r="BE327"/>
  <c r="BE329"/>
  <c r="BE330"/>
  <c r="BE333"/>
  <c r="BE339"/>
  <c r="BE343"/>
  <c r="BE344"/>
  <c r="BE345"/>
  <c r="BE346"/>
  <c r="BE355"/>
  <c r="BE356"/>
  <c r="BE357"/>
  <c r="BE360"/>
  <c r="BE365"/>
  <c r="BE366"/>
  <c r="BE367"/>
  <c r="BE368"/>
  <c i="3" r="BK120"/>
  <c r="J120"/>
  <c r="J96"/>
  <c i="4" r="J91"/>
  <c r="E122"/>
  <c r="F128"/>
  <c r="F129"/>
  <c r="BE135"/>
  <c r="BE136"/>
  <c r="BE137"/>
  <c r="BE141"/>
  <c r="BE142"/>
  <c r="BE143"/>
  <c r="BE144"/>
  <c r="BE156"/>
  <c r="BE165"/>
  <c r="BE166"/>
  <c r="BE168"/>
  <c r="BE169"/>
  <c r="BE171"/>
  <c r="BE174"/>
  <c r="BE184"/>
  <c r="BE190"/>
  <c r="BE191"/>
  <c r="BE192"/>
  <c r="BE193"/>
  <c r="BE194"/>
  <c r="BE195"/>
  <c r="BE196"/>
  <c r="BE198"/>
  <c r="BE201"/>
  <c r="BE202"/>
  <c r="BE219"/>
  <c r="BE223"/>
  <c r="BE224"/>
  <c r="BE227"/>
  <c r="BE228"/>
  <c r="BE229"/>
  <c r="BE235"/>
  <c r="BE243"/>
  <c r="BE255"/>
  <c r="BE258"/>
  <c r="BE261"/>
  <c r="BE267"/>
  <c r="BE268"/>
  <c r="BE278"/>
  <c r="BE280"/>
  <c r="BE282"/>
  <c r="BE286"/>
  <c r="BE287"/>
  <c r="BE294"/>
  <c r="BE296"/>
  <c r="BE301"/>
  <c r="BE319"/>
  <c r="BE320"/>
  <c r="BE328"/>
  <c r="BE331"/>
  <c r="BE350"/>
  <c r="BE361"/>
  <c r="J92"/>
  <c r="J126"/>
  <c r="BE138"/>
  <c r="BE148"/>
  <c r="BE149"/>
  <c r="BE153"/>
  <c r="BE154"/>
  <c r="BE167"/>
  <c r="BE175"/>
  <c r="BE176"/>
  <c r="BE177"/>
  <c r="BE180"/>
  <c r="BE188"/>
  <c r="BE197"/>
  <c r="BE199"/>
  <c r="BE200"/>
  <c r="BE203"/>
  <c r="BE204"/>
  <c r="BE205"/>
  <c r="BE206"/>
  <c r="BE208"/>
  <c r="BE221"/>
  <c r="BE225"/>
  <c r="BE226"/>
  <c r="BE230"/>
  <c r="BE232"/>
  <c r="BE233"/>
  <c r="BE236"/>
  <c r="BE238"/>
  <c r="BE248"/>
  <c r="BE253"/>
  <c r="BE257"/>
  <c r="BE262"/>
  <c r="BE263"/>
  <c r="BE266"/>
  <c r="BE276"/>
  <c r="BE277"/>
  <c r="BE281"/>
  <c r="BE289"/>
  <c r="BE292"/>
  <c r="BE293"/>
  <c r="BE299"/>
  <c r="BE306"/>
  <c r="BE309"/>
  <c r="BE311"/>
  <c r="BE321"/>
  <c r="BE323"/>
  <c r="BE334"/>
  <c r="BE338"/>
  <c r="BE340"/>
  <c r="BE341"/>
  <c r="BE349"/>
  <c r="BE351"/>
  <c r="BE358"/>
  <c r="BE362"/>
  <c r="BE364"/>
  <c r="BE139"/>
  <c r="BE160"/>
  <c r="BE164"/>
  <c r="BE173"/>
  <c r="BE178"/>
  <c r="BE179"/>
  <c r="BE181"/>
  <c r="BE182"/>
  <c r="BE185"/>
  <c r="BE189"/>
  <c r="BE207"/>
  <c r="BE209"/>
  <c r="BE210"/>
  <c r="BE211"/>
  <c r="BE212"/>
  <c r="BE213"/>
  <c r="BE215"/>
  <c r="BE217"/>
  <c r="BE218"/>
  <c r="BE220"/>
  <c r="BE234"/>
  <c r="BE244"/>
  <c r="BE245"/>
  <c r="BE246"/>
  <c r="BE247"/>
  <c r="BE256"/>
  <c r="BE264"/>
  <c r="BE269"/>
  <c r="BE272"/>
  <c r="BE284"/>
  <c r="BE297"/>
  <c r="BE298"/>
  <c r="BE300"/>
  <c r="BE304"/>
  <c r="BE305"/>
  <c r="BE312"/>
  <c r="BE314"/>
  <c r="BE317"/>
  <c r="BE318"/>
  <c r="BE326"/>
  <c r="BE332"/>
  <c r="BE336"/>
  <c r="BE337"/>
  <c r="BE347"/>
  <c r="BE353"/>
  <c r="BE359"/>
  <c r="BE363"/>
  <c i="3" r="E85"/>
  <c r="F92"/>
  <c r="BE131"/>
  <c r="BE138"/>
  <c r="BE139"/>
  <c r="BE145"/>
  <c r="BE155"/>
  <c r="BE156"/>
  <c r="BE159"/>
  <c r="BE160"/>
  <c r="BE164"/>
  <c r="BE167"/>
  <c r="J89"/>
  <c r="J92"/>
  <c r="F116"/>
  <c r="BE129"/>
  <c r="BE130"/>
  <c r="BE136"/>
  <c r="BE137"/>
  <c r="BE144"/>
  <c r="BE147"/>
  <c r="BE153"/>
  <c r="BE157"/>
  <c r="BE162"/>
  <c r="BE165"/>
  <c r="BE166"/>
  <c r="BE168"/>
  <c r="BE169"/>
  <c r="BE170"/>
  <c r="J116"/>
  <c r="BE124"/>
  <c r="BE127"/>
  <c r="BE132"/>
  <c r="BE133"/>
  <c r="BE134"/>
  <c r="BE135"/>
  <c r="BE142"/>
  <c r="BE150"/>
  <c r="BE151"/>
  <c r="BE154"/>
  <c r="BE163"/>
  <c r="BE123"/>
  <c r="BE125"/>
  <c r="BE126"/>
  <c r="BE128"/>
  <c r="BE140"/>
  <c r="BE143"/>
  <c r="BE146"/>
  <c r="BE148"/>
  <c r="BE149"/>
  <c r="BE158"/>
  <c r="BE161"/>
  <c i="2" r="F92"/>
  <c r="J136"/>
  <c r="BE153"/>
  <c r="BE193"/>
  <c r="BE211"/>
  <c r="BE215"/>
  <c r="BE251"/>
  <c r="BE270"/>
  <c r="BE347"/>
  <c r="BE368"/>
  <c r="BE371"/>
  <c r="BE379"/>
  <c r="BE394"/>
  <c r="BE419"/>
  <c r="BE423"/>
  <c r="BE450"/>
  <c r="BE452"/>
  <c r="BE460"/>
  <c r="BE474"/>
  <c r="BE500"/>
  <c r="BE519"/>
  <c r="BE525"/>
  <c r="BE534"/>
  <c r="BE544"/>
  <c r="BE558"/>
  <c r="BE560"/>
  <c r="BE581"/>
  <c r="BE585"/>
  <c r="BE591"/>
  <c r="BE592"/>
  <c r="BE599"/>
  <c r="BE647"/>
  <c r="BE652"/>
  <c r="BE656"/>
  <c r="BE658"/>
  <c r="BE661"/>
  <c r="BE662"/>
  <c r="BE673"/>
  <c r="BE674"/>
  <c r="BE691"/>
  <c r="BE712"/>
  <c r="BE721"/>
  <c r="BE724"/>
  <c r="BE744"/>
  <c r="BE753"/>
  <c r="BE767"/>
  <c r="BE772"/>
  <c r="BE780"/>
  <c r="BE784"/>
  <c r="BE787"/>
  <c r="BE789"/>
  <c r="BE835"/>
  <c r="BE837"/>
  <c r="BE840"/>
  <c r="BE846"/>
  <c r="BE849"/>
  <c r="BE850"/>
  <c r="BE856"/>
  <c r="F91"/>
  <c r="BE147"/>
  <c r="BE158"/>
  <c r="BE190"/>
  <c r="BE202"/>
  <c r="BE230"/>
  <c r="BE240"/>
  <c r="BE244"/>
  <c r="BE275"/>
  <c r="BE301"/>
  <c r="BE336"/>
  <c r="BE340"/>
  <c r="BE351"/>
  <c r="BE362"/>
  <c r="BE364"/>
  <c r="BE365"/>
  <c r="BE373"/>
  <c r="BE381"/>
  <c r="BE386"/>
  <c r="BE404"/>
  <c r="BE454"/>
  <c r="BE458"/>
  <c r="BE477"/>
  <c r="BE488"/>
  <c r="BE493"/>
  <c r="BE503"/>
  <c r="BE506"/>
  <c r="BE513"/>
  <c r="BE516"/>
  <c r="BE527"/>
  <c r="BE529"/>
  <c r="BE536"/>
  <c r="BE539"/>
  <c r="BE569"/>
  <c r="BE573"/>
  <c r="BE575"/>
  <c r="BE587"/>
  <c r="BE602"/>
  <c r="BE605"/>
  <c r="BE626"/>
  <c r="BE641"/>
  <c r="BE651"/>
  <c r="BE665"/>
  <c r="BE684"/>
  <c r="BE687"/>
  <c r="BE707"/>
  <c r="BE708"/>
  <c r="BE711"/>
  <c r="BE713"/>
  <c r="BE728"/>
  <c r="BE733"/>
  <c r="BE742"/>
  <c r="BE746"/>
  <c r="BE774"/>
  <c r="BE778"/>
  <c r="E85"/>
  <c r="J92"/>
  <c r="J134"/>
  <c r="BE143"/>
  <c r="BE162"/>
  <c r="BE173"/>
  <c r="BE194"/>
  <c r="BE195"/>
  <c r="BE197"/>
  <c r="BE198"/>
  <c r="BE225"/>
  <c r="BE234"/>
  <c r="BE257"/>
  <c r="BE261"/>
  <c r="BE279"/>
  <c r="BE285"/>
  <c r="BE288"/>
  <c r="BE304"/>
  <c r="BE319"/>
  <c r="BE324"/>
  <c r="BE342"/>
  <c r="BE358"/>
  <c r="BE398"/>
  <c r="BE429"/>
  <c r="BE438"/>
  <c r="BE467"/>
  <c r="BE470"/>
  <c r="BE483"/>
  <c r="BE491"/>
  <c r="BE497"/>
  <c r="BE531"/>
  <c r="BE565"/>
  <c r="BE579"/>
  <c r="BE615"/>
  <c r="BE619"/>
  <c r="BE629"/>
  <c r="BE633"/>
  <c r="BE636"/>
  <c r="BE666"/>
  <c r="BE670"/>
  <c r="BE678"/>
  <c r="BE682"/>
  <c r="BE731"/>
  <c r="BE738"/>
  <c r="BE750"/>
  <c r="BE769"/>
  <c r="BE776"/>
  <c r="BE782"/>
  <c r="BE149"/>
  <c r="BE167"/>
  <c r="BE185"/>
  <c r="BE192"/>
  <c r="BE200"/>
  <c r="BE209"/>
  <c r="BE249"/>
  <c r="BE253"/>
  <c r="BE267"/>
  <c r="BE272"/>
  <c r="BE308"/>
  <c r="BE311"/>
  <c r="BE313"/>
  <c r="BE315"/>
  <c r="BE328"/>
  <c r="BE332"/>
  <c r="BE349"/>
  <c r="BE360"/>
  <c r="BE377"/>
  <c r="BE408"/>
  <c r="BE413"/>
  <c r="BE445"/>
  <c r="BE463"/>
  <c r="BE480"/>
  <c r="BE486"/>
  <c r="BE509"/>
  <c r="BE522"/>
  <c r="BE542"/>
  <c r="BE547"/>
  <c r="BE550"/>
  <c r="BE557"/>
  <c r="BE595"/>
  <c r="BE609"/>
  <c r="BE610"/>
  <c r="BE644"/>
  <c r="BE669"/>
  <c r="BE685"/>
  <c r="BE690"/>
  <c r="BE694"/>
  <c r="BE700"/>
  <c r="BE704"/>
  <c r="BE715"/>
  <c r="BE719"/>
  <c r="F37"/>
  <c i="1" r="BD95"/>
  <c i="3" r="F37"/>
  <c i="1" r="BD96"/>
  <c i="3" r="J34"/>
  <c i="1" r="AW96"/>
  <c i="4" r="F36"/>
  <c i="1" r="BC97"/>
  <c i="4" r="F37"/>
  <c i="1" r="BD97"/>
  <c i="6" r="F37"/>
  <c i="1" r="BD99"/>
  <c i="6" r="F34"/>
  <c i="1" r="BA99"/>
  <c i="6" r="F35"/>
  <c i="1" r="BB99"/>
  <c i="2" r="F36"/>
  <c i="1" r="BC95"/>
  <c i="2" r="F35"/>
  <c i="1" r="BB95"/>
  <c i="5" r="F34"/>
  <c i="1" r="BA98"/>
  <c i="6" r="J34"/>
  <c i="1" r="AW99"/>
  <c i="6" r="F36"/>
  <c i="1" r="BC99"/>
  <c i="2" r="J34"/>
  <c i="1" r="AW95"/>
  <c i="3" r="F35"/>
  <c i="1" r="BB96"/>
  <c i="4" r="J34"/>
  <c i="1" r="AW97"/>
  <c i="4" r="F34"/>
  <c i="1" r="BA97"/>
  <c i="5" r="F37"/>
  <c i="1" r="BD98"/>
  <c i="5" r="F35"/>
  <c i="1" r="BB98"/>
  <c i="2" r="F34"/>
  <c i="1" r="BA95"/>
  <c i="3" r="F34"/>
  <c i="1" r="BA96"/>
  <c i="3" r="F36"/>
  <c i="1" r="BC96"/>
  <c i="4" r="F35"/>
  <c i="1" r="BB97"/>
  <c i="5" r="J34"/>
  <c i="1" r="AW98"/>
  <c i="5" r="F36"/>
  <c i="1" r="BC98"/>
  <c i="2" l="1" r="P141"/>
  <c i="5" r="R151"/>
  <c r="P151"/>
  <c i="2" r="R465"/>
  <c i="5" r="T151"/>
  <c r="R127"/>
  <c i="4" r="T133"/>
  <c r="T132"/>
  <c i="3" r="T121"/>
  <c r="T120"/>
  <c i="5" r="P128"/>
  <c r="P127"/>
  <c i="1" r="AU98"/>
  <c i="4" r="P133"/>
  <c r="P132"/>
  <c i="1" r="AU97"/>
  <c i="2" r="R141"/>
  <c r="R140"/>
  <c i="5" r="T128"/>
  <c r="T127"/>
  <c i="4" r="R133"/>
  <c r="R132"/>
  <c i="2" r="T465"/>
  <c i="3" r="P121"/>
  <c r="P120"/>
  <c i="1" r="AU96"/>
  <c i="2" r="P465"/>
  <c i="3" r="R121"/>
  <c r="R120"/>
  <c i="2" r="T141"/>
  <c r="T140"/>
  <c r="BK465"/>
  <c r="J465"/>
  <c r="J105"/>
  <c i="5" r="BK128"/>
  <c r="J128"/>
  <c r="J97"/>
  <c i="2" r="BK141"/>
  <c r="J141"/>
  <c r="J97"/>
  <c i="4" r="BK133"/>
  <c r="J133"/>
  <c r="J97"/>
  <c i="6" r="BK119"/>
  <c r="J119"/>
  <c r="J97"/>
  <c i="5" r="BK127"/>
  <c r="J127"/>
  <c r="J96"/>
  <c i="2" r="F33"/>
  <c i="1" r="AZ95"/>
  <c r="BA94"/>
  <c r="W30"/>
  <c i="6" r="J33"/>
  <c i="1" r="AV99"/>
  <c r="AT99"/>
  <c i="2" r="J33"/>
  <c i="1" r="AV95"/>
  <c r="AT95"/>
  <c i="6" r="F33"/>
  <c i="1" r="AZ99"/>
  <c i="3" r="F33"/>
  <c i="1" r="AZ96"/>
  <c i="3" r="J30"/>
  <c i="1" r="AG96"/>
  <c i="4" r="F33"/>
  <c i="1" r="AZ97"/>
  <c i="5" r="J33"/>
  <c i="1" r="AV98"/>
  <c r="AT98"/>
  <c r="BC94"/>
  <c r="W32"/>
  <c i="3" r="J33"/>
  <c i="1" r="AV96"/>
  <c r="AT96"/>
  <c i="4" r="J33"/>
  <c i="1" r="AV97"/>
  <c r="AT97"/>
  <c i="5" r="F33"/>
  <c i="1" r="AZ98"/>
  <c r="BD94"/>
  <c r="W33"/>
  <c r="BB94"/>
  <c r="W31"/>
  <c i="2" l="1" r="P140"/>
  <c i="1" r="AU95"/>
  <c i="2" r="BK140"/>
  <c r="J140"/>
  <c i="4" r="BK132"/>
  <c r="J132"/>
  <c r="J96"/>
  <c i="6" r="BK118"/>
  <c r="J118"/>
  <c r="J96"/>
  <c i="1" r="AN96"/>
  <c i="3" r="J39"/>
  <c i="1" r="AU94"/>
  <c i="2" r="J30"/>
  <c i="1" r="AG95"/>
  <c r="AY94"/>
  <c r="AW94"/>
  <c r="AK30"/>
  <c r="AZ94"/>
  <c r="AV94"/>
  <c r="AK29"/>
  <c i="5" r="J30"/>
  <c i="1" r="AG98"/>
  <c r="AN98"/>
  <c r="AX94"/>
  <c i="2" l="1" r="J39"/>
  <c r="J96"/>
  <c i="5" r="J39"/>
  <c i="1" r="AN95"/>
  <c i="6" r="J30"/>
  <c i="1" r="AG99"/>
  <c r="W29"/>
  <c i="4" r="J30"/>
  <c i="1" r="AG97"/>
  <c r="AN97"/>
  <c r="AT94"/>
  <c i="6" l="1" r="J39"/>
  <c i="4" r="J39"/>
  <c i="1"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<sst xmlns="http://schemas.openxmlformats.org/spreadsheetml/2006/main">
  <si>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</si>
  <si>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</si>
  <si>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</si>
  <si>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</si>
  <si>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</si>
  <si>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{5ea8e0f7-b429-42fc-a53a-45a53eea9c4f}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</si>
  <si>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</si>
  <si>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</si>
  <si>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</si>
  <si>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</si>
  <si>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</si>
  <si>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</si>
  <si>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</si>
  <si>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</si>
  <si>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IS0022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</si>
  <si>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</si>
  <si>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</si>
  <si>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Odloučené pracoviště Jilemnického - přístavba a stavební úpravy frézařské dílny</t>
  </si>
  <si>
    <t>KSO:</t>
  </si>
  <si>
    <t>CC-CZ:</t>
  </si>
  <si>
    <t>Místo:</t>
  </si>
  <si>
    <t xml:space="preserve"> </t>
  </si>
  <si>
    <t>Datum:</t>
  </si>
  <si>
    <t>5. 3. 2023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</si>
  <si>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</si>
  <si>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</si>
  <si>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</si>
  <si>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</si>
  <si>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</si>
  <si>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</si>
  <si>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</si>
  <si>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</si>
  <si>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</si>
  <si>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</si>
  <si>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</si>
  <si>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</si>
  <si>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</si>
  <si>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</si>
  <si>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</si>
  <si>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</si>
  <si>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</si>
  <si>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</si>
  <si>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</si>
  <si>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</si>
  <si>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</si>
  <si>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</si>
  <si>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</si>
  <si>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</si>
  <si>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</si>
  <si>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</si>
  <si>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</si>
  <si>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</si>
  <si>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</si>
  <si>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</si>
  <si>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</si>
  <si>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</si>
  <si>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</si>
  <si>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</si>
  <si>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</si>
  <si>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</si>
  <si>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</si>
  <si>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</si>
  <si>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</si>
  <si>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</si>
  <si>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</si>
  <si>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</si>
  <si>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</si>
  <si>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</si>
  <si>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</si>
  <si>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</si>
  <si>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</si>
  <si>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</si>
  <si>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</si>
  <si>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</si>
  <si>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</si>
  <si>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</si>
  <si>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</si>
  <si>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</si>
  <si>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</si>
  <si>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</si>
  <si>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</si>
  <si>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</si>
  <si>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{980f35d1-3d08-474d-bcc0-7fa7671ca864}</t>
  </si>
  <si>
    <t>2</t>
  </si>
  <si>
    <t>SO 02</t>
  </si>
  <si>
    <t>Ústřední vytápění</t>
  </si>
  <si>
    <t>{1b04b5c6-a646-47f4-8f57-04e53ddb097b}</t>
  </si>
  <si>
    <t>SO 03</t>
  </si>
  <si>
    <t>Elektroinstalace</t>
  </si>
  <si>
    <t>{9c36e004-c65c-4eb4-bcc0-1372c4ecba46}</t>
  </si>
  <si>
    <t>SO 04</t>
  </si>
  <si>
    <t>Zdravotechnika</t>
  </si>
  <si>
    <t>{c8ae5d0c-6071-41c7-99b3-94303cbf256e}</t>
  </si>
  <si>
    <t>SO 05</t>
  </si>
  <si>
    <t>Vzduchotechnika</t>
  </si>
  <si>
    <t>{6b7bed19-cde1-474e-8e53-71068059b17e}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</si>
  <si>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</si>
  <si>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</si>
  <si>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</si>
  <si>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</si>
  <si>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</si>
  <si>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</si>
  <si>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</si>
  <si>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</si>
  <si>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</si>
  <si>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</si>
  <si>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</si>
  <si>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</si>
  <si>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</si>
  <si>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</si>
  <si>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</si>
  <si>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</si>
  <si>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</si>
  <si>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</si>
  <si>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</si>
  <si>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</si>
  <si>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</si>
  <si>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726 - Zdravotechnika - předstěnové 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</si>
  <si>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</si>
  <si>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</si>
  <si>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</si>
  <si>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</si>
  <si>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</si>
  <si>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</si>
  <si>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</si>
  <si>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</si>
  <si>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</si>
  <si>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</si>
  <si>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</si>
  <si>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</si>
  <si>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</si>
  <si>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</si>
  <si>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</si>
  <si>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</si>
  <si>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</si>
  <si>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</si>
  <si>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</si>
  <si>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</si>
  <si>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</si>
  <si>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</si>
  <si>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</si>
  <si>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</si>
  <si>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</si>
  <si>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</si>
  <si>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</si>
  <si>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</si>
  <si>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</si>
  <si>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</si>
  <si>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</si>
  <si>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</si>
  <si>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4</t>
  </si>
  <si>
    <t>Online PSC</t>
  </si>
  <si>
    <t>https://podminky.urs.cz/item/CS_URS_2022_02/131213701</t>
  </si>
  <si>
    <t>VV</t>
  </si>
  <si>
    <t>"základy zastřešení"4*(0,6*0,6*1,2)</t>
  </si>
  <si>
    <t>Součet</t>
  </si>
  <si>
    <t>162751117</t>
  </si>
  <si>
    <t>Vodorovné přemístění přes 9 000 do 10000 m výkopku/sypaniny z horniny třídy těžitelnosti I skupiny 1 až 3</t>
  </si>
  <si>
    <t>https://podminky.urs.cz/item/CS_URS_2022_02/162751117</t>
  </si>
  <si>
    <t>3</t>
  </si>
  <si>
    <t>162751119</t>
  </si>
  <si>
    <t>Příplatek k vodorovnému přemístění výkopku/sypaniny z horniny třídy těžitelnosti I skupiny 1 až 3 ZKD 1000 m přes 10000 m</t>
  </si>
  <si>
    <t>6</t>
  </si>
  <si>
    <t>https://podminky.urs.cz/item/CS_URS_2022_02/162751119</t>
  </si>
  <si>
    <t>1,728*10</t>
  </si>
  <si>
    <t>171201231</t>
  </si>
  <si>
    <t>Poplatek za uložení zeminy a kamení na recyklační skládce (skládkovné) kód odpadu 17 05 04</t>
  </si>
  <si>
    <t>t</t>
  </si>
  <si>
    <t>8</t>
  </si>
  <si>
    <t>https://podminky.urs.cz/item/CS_URS_2022_02/171201231</t>
  </si>
  <si>
    <t>1,728*1,8</t>
  </si>
  <si>
    <t>Zakládání</t>
  </si>
  <si>
    <t>5</t>
  </si>
  <si>
    <t>275313611</t>
  </si>
  <si>
    <t>Základové patky z betonu tř. C 16/20</t>
  </si>
  <si>
    <t>10</t>
  </si>
  <si>
    <t>https://podminky.urs.cz/item/CS_URS_2022_02/275313611</t>
  </si>
  <si>
    <t>"základy zastřešení"4*(0,6*0,6*1,1)</t>
  </si>
  <si>
    <t>279113134</t>
  </si>
  <si>
    <t>Základová zeď tl přes 250 do 300 mm z tvárnic ztraceného bednění včetně výplně z betonu tř. C 16/20</t>
  </si>
  <si>
    <t>m2</t>
  </si>
  <si>
    <t>12</t>
  </si>
  <si>
    <t>https://podminky.urs.cz/item/CS_URS_2022_02/279113134</t>
  </si>
  <si>
    <t>"zábradelní zídka"19,265*0,85</t>
  </si>
  <si>
    <t>2,34*1</t>
  </si>
  <si>
    <t>7</t>
  </si>
  <si>
    <t>279361821</t>
  </si>
  <si>
    <t>Výztuž základových zdí nosných betonářskou ocelí 10 505</t>
  </si>
  <si>
    <t>14</t>
  </si>
  <si>
    <t>https://podminky.urs.cz/item/CS_URS_2022_02/279361821</t>
  </si>
  <si>
    <t>"vodorovná pr.10"57,8*0,62/1000</t>
  </si>
  <si>
    <t>"svislá po dvou pr.12"86,4*0,89/1000</t>
  </si>
  <si>
    <t>Svislé a kompletní konstrukce</t>
  </si>
  <si>
    <t>310231055</t>
  </si>
  <si>
    <t>Zazdívka otvorů ve zdivu nadzákladovém pl přes 1 do 4 m2 cihlami děrovanými přes P10 do P15 tl 300 mm</t>
  </si>
  <si>
    <t>16</t>
  </si>
  <si>
    <t>https://podminky.urs.cz/item/CS_URS_2022_02/310231055</t>
  </si>
  <si>
    <t>"zazdění oken"(1,2*1,8)*14</t>
  </si>
  <si>
    <t>(1,2*1)*6</t>
  </si>
  <si>
    <t>1,2*1,2</t>
  </si>
  <si>
    <t>"zazdění dveří"(2,02*1)*4</t>
  </si>
  <si>
    <t>1,8*0,6</t>
  </si>
  <si>
    <t>1,8*2-(1,8*1,2)</t>
  </si>
  <si>
    <t>2,64*2,02-(2,35*1,1)</t>
  </si>
  <si>
    <t>1,5*2,02-(0,8*0,8)</t>
  </si>
  <si>
    <t>2,02*0,36</t>
  </si>
  <si>
    <t>9</t>
  </si>
  <si>
    <t>311235451</t>
  </si>
  <si>
    <t>Zdivo jednovrstvé z cihel broušených do P10 na zdicí pěnu tl 300 mm</t>
  </si>
  <si>
    <t>18</t>
  </si>
  <si>
    <t>https://podminky.urs.cz/item/CS_URS_2022_02/311235451</t>
  </si>
  <si>
    <t>"zazdění dveří"1,55*3,35</t>
  </si>
  <si>
    <t>3,5*2,725-(2,1*2,625)</t>
  </si>
  <si>
    <t>317121251</t>
  </si>
  <si>
    <t>Montáž ŽB překladů prefabrikovaných do rýh světlosti otvoru přes 1050 do 1800 mm</t>
  </si>
  <si>
    <t>kus</t>
  </si>
  <si>
    <t>20</t>
  </si>
  <si>
    <t>https://podminky.urs.cz/item/CS_URS_2022_02/317121251</t>
  </si>
  <si>
    <t>11</t>
  </si>
  <si>
    <t>M</t>
  </si>
  <si>
    <t>59321212</t>
  </si>
  <si>
    <t>překlad železobetonový RZP vylehčený 1790x140x140mm</t>
  </si>
  <si>
    <t>22</t>
  </si>
  <si>
    <t>59321211</t>
  </si>
  <si>
    <t>překlad železobetonový RZP vylehčený 1490x140x140mm</t>
  </si>
  <si>
    <t>24</t>
  </si>
  <si>
    <t>13</t>
  </si>
  <si>
    <t>59321210</t>
  </si>
  <si>
    <t>překlad železobetonový RZP vylehčený 1190x140x140mm</t>
  </si>
  <si>
    <t>26</t>
  </si>
  <si>
    <t>317121351</t>
  </si>
  <si>
    <t>Montáž ŽB překladů prefabrikovaných do rýh světlosti otvoru přes 1800 do 2400 mm</t>
  </si>
  <si>
    <t>28</t>
  </si>
  <si>
    <t>https://podminky.urs.cz/item/CS_URS_2022_02/317121351</t>
  </si>
  <si>
    <t>59321213</t>
  </si>
  <si>
    <t>překlad železobetonový RZP vylehčený 2390x140x140mm</t>
  </si>
  <si>
    <t>30</t>
  </si>
  <si>
    <t>317168022</t>
  </si>
  <si>
    <t>Překlad keramický plochý š 145 mm dl 1250 mm</t>
  </si>
  <si>
    <t>32</t>
  </si>
  <si>
    <t>https://podminky.urs.cz/item/CS_URS_2022_02/317168022</t>
  </si>
  <si>
    <t>17</t>
  </si>
  <si>
    <t>317168023</t>
  </si>
  <si>
    <t>Překlad keramický plochý š 145 mm dl 1500 mm</t>
  </si>
  <si>
    <t>34</t>
  </si>
  <si>
    <t>https://podminky.urs.cz/item/CS_URS_2022_02/317168023</t>
  </si>
  <si>
    <t>317941125</t>
  </si>
  <si>
    <t>Osazování ocelových válcovaných nosníků na zdivu I, IE, U, UE nebo L č 24 a vyšší nebo výšky přes 220 mm</t>
  </si>
  <si>
    <t>36</t>
  </si>
  <si>
    <t>https://podminky.urs.cz/item/CS_URS_2022_02/317941125</t>
  </si>
  <si>
    <t>"HEA 240"(2*7,56)*62/1000</t>
  </si>
  <si>
    <t>(5,81*8)*62/1000</t>
  </si>
  <si>
    <t>(3,03*2)*62/1000</t>
  </si>
  <si>
    <t>(2,745*2)*62/1000</t>
  </si>
  <si>
    <t>19</t>
  </si>
  <si>
    <t>13010964</t>
  </si>
  <si>
    <t>ocel profilová jakost S235JR (11 375) průřez HEA 240</t>
  </si>
  <si>
    <t>38</t>
  </si>
  <si>
    <t>P</t>
  </si>
  <si>
    <t>Poznámka k položce:_x000d_
Poznámka k položce: Hmotnost: 62,00 kg/m</t>
  </si>
  <si>
    <t>319231212</t>
  </si>
  <si>
    <t>Dodatečná izolace PE fólií zdiva cihelného tl do 300 mm podřezáním řetězovou pilou</t>
  </si>
  <si>
    <t>40</t>
  </si>
  <si>
    <t>https://podminky.urs.cz/item/CS_URS_2022_02/319231212</t>
  </si>
  <si>
    <t>7,86+5,645+5,645+5,645-1,5+7,86-3,25+21,625+4,35+11,76+11,76+3,75+3,75-0,7-1,2-1,5-1,55-1,44+21,625-2,55-1,5+2+21,625-1,36-1,1-2</t>
  </si>
  <si>
    <t>342244251</t>
  </si>
  <si>
    <t>Příčka z cihel broušených na zdicí PUR pěnu tloušťky 140 mm</t>
  </si>
  <si>
    <t>42</t>
  </si>
  <si>
    <t>https://podminky.urs.cz/item/CS_URS_2022_02/342244251</t>
  </si>
  <si>
    <t>3,35*(3,55+2,865+3,71+3,45+2,1+3,75+5,59+5,59)</t>
  </si>
  <si>
    <t>-2,02*1*3</t>
  </si>
  <si>
    <t>-2,02*0,8*3</t>
  </si>
  <si>
    <t>-2*(1,2*1,8)</t>
  </si>
  <si>
    <t>-3*(1,5*0,124)</t>
  </si>
  <si>
    <t>-5*(1,3*0,124)</t>
  </si>
  <si>
    <t>Úpravy povrchů, podlahy a osazování výplní</t>
  </si>
  <si>
    <t>612131101</t>
  </si>
  <si>
    <t>Cementový postřik vnitřních stěn nanášený celoplošně ručně</t>
  </si>
  <si>
    <t>44</t>
  </si>
  <si>
    <t>https://podminky.urs.cz/item/CS_URS_2022_02/612131101</t>
  </si>
  <si>
    <t>"nově vyzděné plochy - příčky"85,934*2</t>
  </si>
  <si>
    <t>"nově zazděné otvory"64,583</t>
  </si>
  <si>
    <t>23</t>
  </si>
  <si>
    <t>612131121</t>
  </si>
  <si>
    <t>Penetrační disperzní nátěr vnitřních stěn nanášený ručně</t>
  </si>
  <si>
    <t>46</t>
  </si>
  <si>
    <t>https://podminky.urs.cz/item/CS_URS_2022_02/612131121</t>
  </si>
  <si>
    <t>"stávající omítky"394,256</t>
  </si>
  <si>
    <t>612142001</t>
  </si>
  <si>
    <t>Potažení vnitřních stěn sklovláknitým pletivem vtlačeným do tenkovrstvé hmoty</t>
  </si>
  <si>
    <t>48</t>
  </si>
  <si>
    <t>https://podminky.urs.cz/item/CS_URS_2022_02/612142001</t>
  </si>
  <si>
    <t>25</t>
  </si>
  <si>
    <t>612311131</t>
  </si>
  <si>
    <t>Potažení vnitřních stěn vápenným štukem tloušťky do 3 mm</t>
  </si>
  <si>
    <t>50</t>
  </si>
  <si>
    <t>https://podminky.urs.cz/item/CS_URS_2022_02/612311131</t>
  </si>
  <si>
    <t>612321141</t>
  </si>
  <si>
    <t>Vápenocementová omítka štuková dvouvrstvá vnitřních stěn nanášená ručně</t>
  </si>
  <si>
    <t>52</t>
  </si>
  <si>
    <t>https://podminky.urs.cz/item/CS_URS_2022_02/612321141</t>
  </si>
  <si>
    <t>27</t>
  </si>
  <si>
    <t>612324111</t>
  </si>
  <si>
    <t>Sanační omítka podkladní vnitřních stěn nanášená ručně</t>
  </si>
  <si>
    <t>54</t>
  </si>
  <si>
    <t>https://podminky.urs.cz/item/CS_URS_2022_02/612324111</t>
  </si>
  <si>
    <t>612325131</t>
  </si>
  <si>
    <t>Omítka sanační jádrová vnitřních stěn nanášená ručně</t>
  </si>
  <si>
    <t>56</t>
  </si>
  <si>
    <t>https://podminky.urs.cz/item/CS_URS_2022_02/612325131</t>
  </si>
  <si>
    <t>29</t>
  </si>
  <si>
    <t>622131121</t>
  </si>
  <si>
    <t>Penetrační nátěr vnějších stěn nanášený ručně</t>
  </si>
  <si>
    <t>58</t>
  </si>
  <si>
    <t>https://podminky.urs.cz/item/CS_URS_2022_02/622131121</t>
  </si>
  <si>
    <t>"zábradelní zádka"37,985</t>
  </si>
  <si>
    <t>622142001</t>
  </si>
  <si>
    <t>Potažení vnějších stěn sklovláknitým pletivem vtlačeným do tenkovrstvé hmoty</t>
  </si>
  <si>
    <t>60</t>
  </si>
  <si>
    <t>https://podminky.urs.cz/item/CS_URS_2022_02/622142001</t>
  </si>
  <si>
    <t>31</t>
  </si>
  <si>
    <t>622143003</t>
  </si>
  <si>
    <t>Montáž omítkových plastových nebo pozinkovaných rohových profilů s tkaninou</t>
  </si>
  <si>
    <t>m</t>
  </si>
  <si>
    <t>62</t>
  </si>
  <si>
    <t>https://podminky.urs.cz/item/CS_URS_2022_02/622143003</t>
  </si>
  <si>
    <t>"vnitřní stěny"120,55</t>
  </si>
  <si>
    <t>"vnější stěny"125,3+89,5+4</t>
  </si>
  <si>
    <t>"zábradelní zádka"5,4</t>
  </si>
  <si>
    <t>55343025</t>
  </si>
  <si>
    <t>profil rohový Pz+PVC pro vnější omítky tl 7mm</t>
  </si>
  <si>
    <t>64</t>
  </si>
  <si>
    <t>344,75*1,05 "Přepočtené koeficientem množství</t>
  </si>
  <si>
    <t>33</t>
  </si>
  <si>
    <t>622143004</t>
  </si>
  <si>
    <t>Montáž omítkových samolepících začišťovacích profilů pro spojení s okenním rámem</t>
  </si>
  <si>
    <t>66</t>
  </si>
  <si>
    <t>https://podminky.urs.cz/item/CS_URS_2022_02/622143004</t>
  </si>
  <si>
    <t>59051476</t>
  </si>
  <si>
    <t>profil začišťovací PVC 9mm s výztužnou tkaninou pro ostění ETICS</t>
  </si>
  <si>
    <t>68</t>
  </si>
  <si>
    <t>79,39*1,05 "Přepočtené koeficientem množství</t>
  </si>
  <si>
    <t>35</t>
  </si>
  <si>
    <t>622151001</t>
  </si>
  <si>
    <t>Penetrační akrylátový nátěr vnějších pastovitých tenkovrstvých omítek stěn</t>
  </si>
  <si>
    <t>70</t>
  </si>
  <si>
    <t>https://podminky.urs.cz/item/CS_URS_2022_02/622151001</t>
  </si>
  <si>
    <t>"ST-4"17,505</t>
  </si>
  <si>
    <t>622211021</t>
  </si>
  <si>
    <t>Montáž kontaktního zateplení vnějších stěn lepením a mechanickým kotvením polystyrénových desek do betonu a zdiva tl přes 80 do 120 mm</t>
  </si>
  <si>
    <t>72</t>
  </si>
  <si>
    <t>https://podminky.urs.cz/item/CS_URS_2022_02/622211021</t>
  </si>
  <si>
    <t>"ST-4"27,175*0,3</t>
  </si>
  <si>
    <t>34,755*0,15</t>
  </si>
  <si>
    <t>27,59*0,15</t>
  </si>
  <si>
    <t>37</t>
  </si>
  <si>
    <t>28376017</t>
  </si>
  <si>
    <t>deska perimetrická fasádní soklová 150kPa λ=0,035 tl 100mm</t>
  </si>
  <si>
    <t>74</t>
  </si>
  <si>
    <t>17,505*1,05 "Přepočtené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</si>
  <si>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</si>
  <si>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</si>
  <si>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76</t>
  </si>
  <si>
    <t>https://podminky.urs.cz/item/CS_URS_2022_02/622221031</t>
  </si>
  <si>
    <t>"ST-1"4,48*(25,975+0,3+0,3+25,975+0,3+0,3+12,38+12,38)</t>
  </si>
  <si>
    <t>66,13*0,3</t>
  </si>
  <si>
    <t>8,18*3</t>
  </si>
  <si>
    <t>8,18*3,325</t>
  </si>
  <si>
    <t>-6*(1,2*0,8)</t>
  </si>
  <si>
    <t>-7*(1,2*1,8)</t>
  </si>
  <si>
    <t>-0,8-0,8</t>
  </si>
  <si>
    <t>-2,1*2,625</t>
  </si>
  <si>
    <t>-2,35*1,1</t>
  </si>
  <si>
    <t>-3,25*2,625</t>
  </si>
  <si>
    <t>39</t>
  </si>
  <si>
    <t>63151538</t>
  </si>
  <si>
    <t>deska tepelně izolační minerální kontaktních fasád podélné vlákno λ=0,036 tl 160mm</t>
  </si>
  <si>
    <t>78</t>
  </si>
  <si>
    <t>381,506*1,05 "Přepočtené koeficientem množství</t>
  </si>
  <si>
    <t>622222001</t>
  </si>
  <si>
    <t>Montáž kontaktního zateplení vnějšího ostění, nadpraží nebo parapetu hl. špalety do 200 mm lepením desek z minerální vlny tl do 40 mm</t>
  </si>
  <si>
    <t>80</t>
  </si>
  <si>
    <t>https://podminky.urs.cz/item/CS_URS_2022_02/622222001</t>
  </si>
  <si>
    <t>79,39*0,2</t>
  </si>
  <si>
    <t>41</t>
  </si>
  <si>
    <t>63151506</t>
  </si>
  <si>
    <t>deska tepelně izolační minerální kontaktních fasád kolmé vlákno λ=0,040-0,041 tl 30mm</t>
  </si>
  <si>
    <t>82</t>
  </si>
  <si>
    <t>15,878*1,1 "Přepočtené koeficientem množství</t>
  </si>
  <si>
    <t>622251101</t>
  </si>
  <si>
    <t>Příplatek k cenám kontaktního zateplení vnějších stěn za zápustnou montáž a použití tepelněizolačních zátek z polystyrenu</t>
  </si>
  <si>
    <t>84</t>
  </si>
  <si>
    <t>https://podminky.urs.cz/item/CS_URS_2022_02/622251101</t>
  </si>
  <si>
    <t>43</t>
  </si>
  <si>
    <t>622251105</t>
  </si>
  <si>
    <t>Příplatek k cenám kontaktního zateplení vnějších stěn za zápustnou montáž a použití tepelněizolačních zátek z minerální vlny</t>
  </si>
  <si>
    <t>86</t>
  </si>
  <si>
    <t>https://podminky.urs.cz/item/CS_URS_2022_02/622251105</t>
  </si>
  <si>
    <t>622511112</t>
  </si>
  <si>
    <t>Tenkovrstvá akrylátová mozaiková střednězrnná omítka vnějších stěn</t>
  </si>
  <si>
    <t>88</t>
  </si>
  <si>
    <t>https://podminky.urs.cz/item/CS_URS_2022_02/622511112</t>
  </si>
  <si>
    <t>45</t>
  </si>
  <si>
    <t>622531022</t>
  </si>
  <si>
    <t>Tenkovrstvá silikonová zrnitá omítka zrnitost 2,0 mm vnějších stěn</t>
  </si>
  <si>
    <t>90</t>
  </si>
  <si>
    <t>https://podminky.urs.cz/item/CS_URS_2022_02/622531022</t>
  </si>
  <si>
    <t>"ST-1"381,506+15,878</t>
  </si>
  <si>
    <t>629991001</t>
  </si>
  <si>
    <t>Zakrytí podélných ploch fólií volně položenou</t>
  </si>
  <si>
    <t>92</t>
  </si>
  <si>
    <t>https://podminky.urs.cz/item/CS_URS_2022_02/629991001</t>
  </si>
  <si>
    <t>"podlaha"78,5</t>
  </si>
  <si>
    <t>47</t>
  </si>
  <si>
    <t>629991011</t>
  </si>
  <si>
    <t>Zakrytí výplní otvorů a svislých ploch fólií přilepenou lepící páskou</t>
  </si>
  <si>
    <t>94</t>
  </si>
  <si>
    <t>https://podminky.urs.cz/item/CS_URS_2022_02/629991011</t>
  </si>
  <si>
    <t>"okna a dveře"38,14+2,16</t>
  </si>
  <si>
    <t>631311115</t>
  </si>
  <si>
    <t>Mazanina tl přes 50 do 80 mm z betonu prostého bez zvýšených nároků na prostředí tř. C 20/25</t>
  </si>
  <si>
    <t>96</t>
  </si>
  <si>
    <t>https://podminky.urs.cz/item/CS_URS_2022_02/631311115</t>
  </si>
  <si>
    <t>"nové podlahy"(299,85+(8,75*0,3)+(4,3*0,14))*0,08</t>
  </si>
  <si>
    <t>49</t>
  </si>
  <si>
    <t>631362021</t>
  </si>
  <si>
    <t>Výztuž mazanin svařovanými sítěmi Kari</t>
  </si>
  <si>
    <t>98</t>
  </si>
  <si>
    <t>https://podminky.urs.cz/item/CS_URS_2022_02/631362021</t>
  </si>
  <si>
    <t>"kari 4/15/15"(299,85+(8,75*0,3)+(4,3*0,14))/5*8,12/1000</t>
  </si>
  <si>
    <t>634112112</t>
  </si>
  <si>
    <t>Obvodová dilatace podlahovým páskem z pěnového PE mezi stěnou a mazaninou nebo potěrem v 100 mm</t>
  </si>
  <si>
    <t>100</t>
  </si>
  <si>
    <t>https://podminky.urs.cz/item/CS_URS_2022_02/634112112</t>
  </si>
  <si>
    <t>51</t>
  </si>
  <si>
    <t>642942111</t>
  </si>
  <si>
    <t>Osazování zárubní nebo rámů dveřních kovových do 2,5 m2 na MC</t>
  </si>
  <si>
    <t>102</t>
  </si>
  <si>
    <t>https://podminky.urs.cz/item/CS_URS_2022_02/642942111</t>
  </si>
  <si>
    <t>"D/2"2</t>
  </si>
  <si>
    <t>"D/3"3</t>
  </si>
  <si>
    <t>55331486</t>
  </si>
  <si>
    <t>zárubeň jednokřídlá ocelová pro zdění tl stěny 110-150mm rozměru 700/1970, 2100mm</t>
  </si>
  <si>
    <t>104</t>
  </si>
  <si>
    <t>Poznámka k položce:_x000d_
Poznámka k položce: YH, YH s drážkou, YZP</t>
  </si>
  <si>
    <t>53</t>
  </si>
  <si>
    <t>55331487</t>
  </si>
  <si>
    <t>zárubeň jednokřídlá ocelová pro zdění tl stěny 110-150mm rozměru 800/1970, 2100mm</t>
  </si>
  <si>
    <t>106</t>
  </si>
  <si>
    <t>642944121</t>
  </si>
  <si>
    <t>Osazování ocelových zárubní dodatečné pl do 2,5 m2</t>
  </si>
  <si>
    <t>108</t>
  </si>
  <si>
    <t>https://podminky.urs.cz/item/CS_URS_2022_02/642944121</t>
  </si>
  <si>
    <t>"D/5"1</t>
  </si>
  <si>
    <t>"D/4"2</t>
  </si>
  <si>
    <t>"D/7"1</t>
  </si>
  <si>
    <t>"DE3"1</t>
  </si>
  <si>
    <t>55</t>
  </si>
  <si>
    <t>55331439</t>
  </si>
  <si>
    <t>zárubeň jednokřídlá ocelová pro dodatečnou montáž tl stěny 110-150mm rozměru 1100/1970, 2100mm</t>
  </si>
  <si>
    <t>110</t>
  </si>
  <si>
    <t>Poznámka k položce:_x000d_
Poznámka k položce: DZUP</t>
  </si>
  <si>
    <t>55331438</t>
  </si>
  <si>
    <t>zárubeň jednokřídlá ocelová pro dodatečnou montáž tl stěny 110-150mm rozměru 900/1970, 2100mm</t>
  </si>
  <si>
    <t>112</t>
  </si>
  <si>
    <t>57</t>
  </si>
  <si>
    <t>55331435</t>
  </si>
  <si>
    <t>zárubeň jednokřídlá ocelová pro dodatečnou montáž tl stěny 110-150mm rozměru 600/1970, 2100mm</t>
  </si>
  <si>
    <t>114</t>
  </si>
  <si>
    <t>5533171R2</t>
  </si>
  <si>
    <t>zárubeň dvoukřídlá ocelová pro dodatečnou montáž tl stěny 110-150mm rozměru 1000/2300mm</t>
  </si>
  <si>
    <t>116</t>
  </si>
  <si>
    <t>59</t>
  </si>
  <si>
    <t>642944221</t>
  </si>
  <si>
    <t>Osazování ocelových zárubní dodatečné pl přes 2,5 m2</t>
  </si>
  <si>
    <t>118</t>
  </si>
  <si>
    <t>https://podminky.urs.cz/item/CS_URS_2022_02/642944221</t>
  </si>
  <si>
    <t>"D/6"1</t>
  </si>
  <si>
    <t>55331717</t>
  </si>
  <si>
    <t>zárubeň dvoukřídlá ocelová pro dodatečnou montáž tl stěny 110-150mm rozměru 1450/1970, 2100mm</t>
  </si>
  <si>
    <t>120</t>
  </si>
  <si>
    <t>Ostatní konstrukce a práce, bourání</t>
  </si>
  <si>
    <t>61</t>
  </si>
  <si>
    <t>941221111</t>
  </si>
  <si>
    <t>Montáž lešení řadového rámového těžkého zatížení do 300 kg/m2 š od 0,9 do 1,2 m v do 10 m</t>
  </si>
  <si>
    <t>126</t>
  </si>
  <si>
    <t>https://podminky.urs.cz/item/CS_URS_2022_02/941221111</t>
  </si>
  <si>
    <t>941221211</t>
  </si>
  <si>
    <t>Příplatek k lešení řadovému rámovému těžkému š 1,2 m v přes 10 do 25 m za první a ZKD den použití</t>
  </si>
  <si>
    <t>128</t>
  </si>
  <si>
    <t>https://podminky.urs.cz/item/CS_URS_2022_02/941221211</t>
  </si>
  <si>
    <t>423*30</t>
  </si>
  <si>
    <t>63</t>
  </si>
  <si>
    <t>941221811</t>
  </si>
  <si>
    <t>Demontáž lešení řadového rámového těžkého zatížení do 300 kg/m2 š od 0,9 do 1,2 m v do 10 m</t>
  </si>
  <si>
    <t>130</t>
  </si>
  <si>
    <t>https://podminky.urs.cz/item/CS_URS_2022_02/941221811</t>
  </si>
  <si>
    <t>949101111</t>
  </si>
  <si>
    <t>Lešení pomocné pro objekty pozemních staveb s lešeňovou podlahou v do 1,9 m zatížení do 150 kg/m2</t>
  </si>
  <si>
    <t>132</t>
  </si>
  <si>
    <t>https://podminky.urs.cz/item/CS_URS_2022_02/949101111</t>
  </si>
  <si>
    <t>65</t>
  </si>
  <si>
    <t>962031132</t>
  </si>
  <si>
    <t>Bourání příček z cihel pálených na MVC tl do 100 mm</t>
  </si>
  <si>
    <t>134</t>
  </si>
  <si>
    <t>https://podminky.urs.cz/item/CS_URS_2022_02/962031132</t>
  </si>
  <si>
    <t>(1,51+1,51+3,27+3,27+2,2+2,7)*3,25</t>
  </si>
  <si>
    <t>-4*(2,02*0,7)</t>
  </si>
  <si>
    <t>962031133</t>
  </si>
  <si>
    <t>Bourání příček z cihel pálených na MVC tl do 150 mm</t>
  </si>
  <si>
    <t>136</t>
  </si>
  <si>
    <t>https://podminky.urs.cz/item/CS_URS_2022_02/962031133</t>
  </si>
  <si>
    <t>(3,82+2,5+19,575+5,55+19,77)*3,25</t>
  </si>
  <si>
    <t>-3*(2,02*0,8)</t>
  </si>
  <si>
    <t>-4*(1,2*1,2)</t>
  </si>
  <si>
    <t>-2,02*1,5</t>
  </si>
  <si>
    <t>67</t>
  </si>
  <si>
    <t>962032231</t>
  </si>
  <si>
    <t>Bourání zdiva z cihel pálených nebo vápenopískových na MV nebo MVC přes 1 m3</t>
  </si>
  <si>
    <t>138</t>
  </si>
  <si>
    <t>https://podminky.urs.cz/item/CS_URS_2022_02/962032231</t>
  </si>
  <si>
    <t>(3,5*2,725-(1,55*2,02))*0,3</t>
  </si>
  <si>
    <t>968062355</t>
  </si>
  <si>
    <t>Vybourání dřevěných rámů oken dvojitých včetně křídel pl do 2 m2</t>
  </si>
  <si>
    <t>140</t>
  </si>
  <si>
    <t>https://podminky.urs.cz/item/CS_URS_2022_02/968062355</t>
  </si>
  <si>
    <t>"stáv.okna"1,2*1,2</t>
  </si>
  <si>
    <t>"stáv.okna - vnitřní"4*(1,2*1,2)</t>
  </si>
  <si>
    <t>69</t>
  </si>
  <si>
    <t>968062356</t>
  </si>
  <si>
    <t>Vybourání dřevěných rámů oken dvojitých včetně křídel pl do 4 m2</t>
  </si>
  <si>
    <t>142</t>
  </si>
  <si>
    <t>https://podminky.urs.cz/item/CS_URS_2022_02/968062356</t>
  </si>
  <si>
    <t>"stáv.okna - venek"26*(1,2*1,8)</t>
  </si>
  <si>
    <t>968062455</t>
  </si>
  <si>
    <t>Vybourání dřevěných dveřních zárubní pl do 2 m2</t>
  </si>
  <si>
    <t>144</t>
  </si>
  <si>
    <t>https://podminky.urs.cz/item/CS_URS_2022_02/968062455</t>
  </si>
  <si>
    <t>"vnitřní dveře"8*(2,02*0,7)</t>
  </si>
  <si>
    <t>3*(2,02*0,8)</t>
  </si>
  <si>
    <t>71</t>
  </si>
  <si>
    <t>968062456</t>
  </si>
  <si>
    <t>Vybourání dřevěných dveřních zárubní pl přes 2 m2</t>
  </si>
  <si>
    <t>146</t>
  </si>
  <si>
    <t>https://podminky.urs.cz/item/CS_URS_2022_02/968062456</t>
  </si>
  <si>
    <t>(2,02*1,5)*4</t>
  </si>
  <si>
    <t>2,02*1,1</t>
  </si>
  <si>
    <t>2,02*5</t>
  </si>
  <si>
    <t>968062559</t>
  </si>
  <si>
    <t>Vybourání dřevěných vrat pl přes 5 m2</t>
  </si>
  <si>
    <t>148</t>
  </si>
  <si>
    <t>https://podminky.urs.cz/item/CS_URS_2022_02/968062559</t>
  </si>
  <si>
    <t>2,625*3,25</t>
  </si>
  <si>
    <t>73</t>
  </si>
  <si>
    <t>971033541</t>
  </si>
  <si>
    <t>Vybourání otvorů ve zdivu cihelném pl do 1 m2 na MVC nebo MV tl do 300 mm</t>
  </si>
  <si>
    <t>150</t>
  </si>
  <si>
    <t>https://podminky.urs.cz/item/CS_URS_2022_02/971033541</t>
  </si>
  <si>
    <t>2,35*0,34*0,3</t>
  </si>
  <si>
    <t>2,8*0,35*0,3</t>
  </si>
  <si>
    <t>2,02*0,36*0,3</t>
  </si>
  <si>
    <t>971033641</t>
  </si>
  <si>
    <t>Vybourání otvorů ve zdivu cihelném pl do 4 m2 na MVC nebo MV tl do 300 mm</t>
  </si>
  <si>
    <t>152</t>
  </si>
  <si>
    <t>https://podminky.urs.cz/item/CS_URS_2022_02/971033641</t>
  </si>
  <si>
    <t>2,02*0,8*0,3</t>
  </si>
  <si>
    <t>1,2*2,02*0,3</t>
  </si>
  <si>
    <t>2,02*0,7*0,3</t>
  </si>
  <si>
    <t>2,02*1,1*0,3</t>
  </si>
  <si>
    <t>2,15*1,1*0,3</t>
  </si>
  <si>
    <t>1,2*1,8*0,3</t>
  </si>
  <si>
    <t>75</t>
  </si>
  <si>
    <t>974031165</t>
  </si>
  <si>
    <t>Vysekání rýh ve zdivu cihelném hl do 150 mm š do 200 mm</t>
  </si>
  <si>
    <t>154</t>
  </si>
  <si>
    <t>https://podminky.urs.cz/item/CS_URS_2022_02/974031165</t>
  </si>
  <si>
    <t>6*1,6</t>
  </si>
  <si>
    <t>4*1,3</t>
  </si>
  <si>
    <t>2*2</t>
  </si>
  <si>
    <t>2*1,8</t>
  </si>
  <si>
    <t>978013191</t>
  </si>
  <si>
    <t>Otlučení (osekání) vnitřní vápenné nebo vápenocementové omítky stěn v rozsahu přes 50 do 100 %</t>
  </si>
  <si>
    <t>156</t>
  </si>
  <si>
    <t>https://podminky.urs.cz/item/CS_URS_2022_02/978013191</t>
  </si>
  <si>
    <t>"sanace omítek"115,255*0,5</t>
  </si>
  <si>
    <t>997</t>
  </si>
  <si>
    <t>Přesun sutě</t>
  </si>
  <si>
    <t>77</t>
  </si>
  <si>
    <t>997013111</t>
  </si>
  <si>
    <t>Vnitrostaveništní doprava suti a vybouraných hmot pro budovy v do 6 m s použitím mechanizace</t>
  </si>
  <si>
    <t>158</t>
  </si>
  <si>
    <t>https://podminky.urs.cz/item/CS_URS_2022_02/997013111</t>
  </si>
  <si>
    <t>997013501</t>
  </si>
  <si>
    <t>Odvoz suti a vybouraných hmot na skládku nebo meziskládku do 1 km se složením</t>
  </si>
  <si>
    <t>160</t>
  </si>
  <si>
    <t>https://podminky.urs.cz/item/CS_URS_2022_02/997013501</t>
  </si>
  <si>
    <t>79</t>
  </si>
  <si>
    <t>997013509</t>
  </si>
  <si>
    <t>Příplatek k odvozu suti a vybouraných hmot na skládku ZKD 1 km přes 1 km</t>
  </si>
  <si>
    <t>162</t>
  </si>
  <si>
    <t>https://podminky.urs.cz/item/CS_URS_2022_02/997013509</t>
  </si>
  <si>
    <t>66,862*20</t>
  </si>
  <si>
    <t>997013811</t>
  </si>
  <si>
    <t>Poplatek za uložení na skládce (skládkovné) stavebního odpadu dřevěného kód odpadu 17 02 01</t>
  </si>
  <si>
    <t>164</t>
  </si>
  <si>
    <t>https://podminky.urs.cz/item/CS_URS_2022_02/997013811</t>
  </si>
  <si>
    <t>81</t>
  </si>
  <si>
    <t>997013869</t>
  </si>
  <si>
    <t>Poplatek za uložení stavebního odpadu na recyklační skládce (skládkovné) ze směsí betonu, cihel a keramických výrobků kód odpadu 17 01 07</t>
  </si>
  <si>
    <t>166</t>
  </si>
  <si>
    <t>https://podminky.urs.cz/item/CS_URS_2022_02/997013869</t>
  </si>
  <si>
    <t>998</t>
  </si>
  <si>
    <t>Přesun hmot</t>
  </si>
  <si>
    <t>998011001</t>
  </si>
  <si>
    <t>Přesun hmot pro budovy zděné v do 6 m</t>
  </si>
  <si>
    <t>168</t>
  </si>
  <si>
    <t>https://podminky.urs.cz/item/CS_URS_2022_02/998011001</t>
  </si>
  <si>
    <t>PSV</t>
  </si>
  <si>
    <t>Práce a dodávky PSV</t>
  </si>
  <si>
    <t>711</t>
  </si>
  <si>
    <t>Izolace proti vodě, vlhkosti a plynům</t>
  </si>
  <si>
    <t>83</t>
  </si>
  <si>
    <t>711111001</t>
  </si>
  <si>
    <t>Provedení izolace proti zemní vlhkosti vodorovné za studena nátěrem penetračním</t>
  </si>
  <si>
    <t>170</t>
  </si>
  <si>
    <t>https://podminky.urs.cz/item/CS_URS_2022_02/711111001</t>
  </si>
  <si>
    <t>"nové podlahy"299,85+(5,59+5,59+2,875+3,55+2,1+3,75+3,45+3,71)*0,14</t>
  </si>
  <si>
    <t>11163150</t>
  </si>
  <si>
    <t>lak penetrační asfaltový</t>
  </si>
  <si>
    <t>172</t>
  </si>
  <si>
    <t>Poznámka k položce:_x000d_
Poznámka k položce: Spotřeba 0,3-0,4kg/m2</t>
  </si>
  <si>
    <t>304,136*0,00033 "Přepočtené koeficientem množství</t>
  </si>
  <si>
    <t>85</t>
  </si>
  <si>
    <t>711141559</t>
  </si>
  <si>
    <t>Provedení izolace proti zemní vlhkosti pásy přitavením vodorovné NAIP</t>
  </si>
  <si>
    <t>174</t>
  </si>
  <si>
    <t>https://podminky.urs.cz/item/CS_URS_2022_02/711141559</t>
  </si>
  <si>
    <t>62853004</t>
  </si>
  <si>
    <t>pás asfaltový natavitelný modifikovaný SBS tl 4,0mm s vložkou ze skleněné tkaniny a spalitelnou PE fólií nebo jemnozrnným minerálním posypem na horním povrchu</t>
  </si>
  <si>
    <t>176</t>
  </si>
  <si>
    <t>304,136*1,1655 "Přepočtené koeficientem množství</t>
  </si>
  <si>
    <t>87</t>
  </si>
  <si>
    <t>998711101</t>
  </si>
  <si>
    <t>Přesun hmot tonážní pro izolace proti vodě, vlhkosti a plynům v objektech v do 6 m</t>
  </si>
  <si>
    <t>178</t>
  </si>
  <si>
    <t>https://podminky.urs.cz/item/CS_URS_2022_02/998711101</t>
  </si>
  <si>
    <t>712</t>
  </si>
  <si>
    <t>Povlakové krytiny</t>
  </si>
  <si>
    <t>712311101</t>
  </si>
  <si>
    <t>Provedení povlakové krytiny střech do 10° za studena lakem penetračním nebo asfaltovým</t>
  </si>
  <si>
    <t>CS ÚRS 2023 01</t>
  </si>
  <si>
    <t>-672917551</t>
  </si>
  <si>
    <t>https://podminky.urs.cz/item/CS_URS_2023_01/712311101</t>
  </si>
  <si>
    <t>"S3"6,5*7,5</t>
  </si>
  <si>
    <t>89</t>
  </si>
  <si>
    <t>-1717872564</t>
  </si>
  <si>
    <t>48,75*0,00032 'Přepočtené koeficientem množství</t>
  </si>
  <si>
    <t>712341559</t>
  </si>
  <si>
    <t>Provedení povlakové krytiny střech do 10° pásy NAIP přitavením v plné ploše</t>
  </si>
  <si>
    <t>1791468917</t>
  </si>
  <si>
    <t>https://podminky.urs.cz/item/CS_URS_2023_01/712341559</t>
  </si>
  <si>
    <t>91</t>
  </si>
  <si>
    <t>1350893246</t>
  </si>
  <si>
    <t>48,75*1,1655 'Přepočtené koeficientem množství</t>
  </si>
  <si>
    <t>712361705</t>
  </si>
  <si>
    <t>Provedení povlakové krytiny střech do 10° fólií lepenou se svařovanými spoji</t>
  </si>
  <si>
    <t>180</t>
  </si>
  <si>
    <t>https://podminky.urs.cz/item/CS_URS_2022_02/712361705</t>
  </si>
  <si>
    <t>93</t>
  </si>
  <si>
    <t>28342411</t>
  </si>
  <si>
    <t>fólie hydroizolační střešní mPVC s nakašírovaným PES rounem určená k lepení tl 1,5mm (účinná tloušťka)</t>
  </si>
  <si>
    <t>182</t>
  </si>
  <si>
    <t>48,75*1,1655 "Přepočtené koeficientem množství</t>
  </si>
  <si>
    <t>712771001</t>
  </si>
  <si>
    <t>Provedení separační nebo kluzné vrstvy z fólií vegetační střechy sklon do 5°</t>
  </si>
  <si>
    <t>184</t>
  </si>
  <si>
    <t>https://podminky.urs.cz/item/CS_URS_2022_02/712771001</t>
  </si>
  <si>
    <t>95</t>
  </si>
  <si>
    <t>69334301</t>
  </si>
  <si>
    <t>textilie ochranná vegetačních střech 500g/m2</t>
  </si>
  <si>
    <t>186</t>
  </si>
  <si>
    <t>48,75*1,155 "Přepočtené koeficientem množství</t>
  </si>
  <si>
    <t>998712101</t>
  </si>
  <si>
    <t>Přesun hmot tonážní tonážní pro krytiny povlakové v objektech v do 6 m</t>
  </si>
  <si>
    <t>188</t>
  </si>
  <si>
    <t>https://podminky.urs.cz/item/CS_URS_2022_02/998712101</t>
  </si>
  <si>
    <t>713</t>
  </si>
  <si>
    <t>Izolace tepelné</t>
  </si>
  <si>
    <t>97</t>
  </si>
  <si>
    <t>713141136</t>
  </si>
  <si>
    <t>Montáž izolace tepelné střech plochých lepené za studena nízkoexpanzní (PUR) pěnou 1 vrstva desek</t>
  </si>
  <si>
    <t>190</t>
  </si>
  <si>
    <t>https://podminky.urs.cz/item/CS_URS_2022_02/713141136</t>
  </si>
  <si>
    <t>"S3"46,84</t>
  </si>
  <si>
    <t>28372306</t>
  </si>
  <si>
    <t>deska EPS 100 pro konstrukce s běžným zatížením λ=0,037 tl 60mm</t>
  </si>
  <si>
    <t>192</t>
  </si>
  <si>
    <t>46,84*1,05 "Přepočtené koeficientem množství</t>
  </si>
  <si>
    <t>99</t>
  </si>
  <si>
    <t>713141336</t>
  </si>
  <si>
    <t>Montáž izolace tepelné střech plochých lepené za studena nízkoexpanzní (PUR) pěnou, spádová vrstva</t>
  </si>
  <si>
    <t>1612743141</t>
  </si>
  <si>
    <t>https://podminky.urs.cz/item/CS_URS_2023_01/713141336</t>
  </si>
  <si>
    <t>28376141</t>
  </si>
  <si>
    <t>klín izolační EPS 100 spád do 5%</t>
  </si>
  <si>
    <t>-815323449</t>
  </si>
  <si>
    <t>48,75*0,2</t>
  </si>
  <si>
    <t>9,75*1,02 'Přepočtené koeficientem množství</t>
  </si>
  <si>
    <t>101</t>
  </si>
  <si>
    <t>998713101</t>
  </si>
  <si>
    <t>Přesun hmot tonážní pro izolace tepelné v objektech v do 6 m</t>
  </si>
  <si>
    <t>1836820363</t>
  </si>
  <si>
    <t>https://podminky.urs.cz/item/CS_URS_2023_01/998713101</t>
  </si>
  <si>
    <t>725</t>
  </si>
  <si>
    <t>Zdravotechnika - zařizovací předměty</t>
  </si>
  <si>
    <t>725112171</t>
  </si>
  <si>
    <t>Kombi klozet s hlubokým splachováním odpad vodorovný</t>
  </si>
  <si>
    <t>soubor</t>
  </si>
  <si>
    <t>194</t>
  </si>
  <si>
    <t>https://podminky.urs.cz/item/CS_URS_2022_02/725112171</t>
  </si>
  <si>
    <t>103</t>
  </si>
  <si>
    <t>725211615</t>
  </si>
  <si>
    <t>Umyvadlo keramické bílé šířky 500 mm s krytem na sifon připevněné na stěnu šrouby</t>
  </si>
  <si>
    <t>196</t>
  </si>
  <si>
    <t>https://podminky.urs.cz/item/CS_URS_2022_02/725211615</t>
  </si>
  <si>
    <t>725331111</t>
  </si>
  <si>
    <t>Výlevka bez výtokových armatur keramická se sklopnou plastovou mřížkou 500 mm</t>
  </si>
  <si>
    <t>198</t>
  </si>
  <si>
    <t>https://podminky.urs.cz/item/CS_URS_2022_02/725331111</t>
  </si>
  <si>
    <t>105</t>
  </si>
  <si>
    <t>725822611</t>
  </si>
  <si>
    <t>Baterie umyvadlová stojánková páková bez výpusti</t>
  </si>
  <si>
    <t>200</t>
  </si>
  <si>
    <t>https://podminky.urs.cz/item/CS_URS_2022_02/725822611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</si>
  <si>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</si>
  <si>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</si>
  <si>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</si>
  <si>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</si>
  <si>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202</t>
  </si>
  <si>
    <t>https://podminky.urs.cz/item/CS_URS_2022_02/726131041</t>
  </si>
  <si>
    <t>107</t>
  </si>
  <si>
    <t>726191002</t>
  </si>
  <si>
    <t>Souprava pro předstěnovou montáž</t>
  </si>
  <si>
    <t>204</t>
  </si>
  <si>
    <t>https://podminky.urs.cz/item/CS_URS_2022_02/726191002</t>
  </si>
  <si>
    <t>762</t>
  </si>
  <si>
    <t>Konstrukce tesařské</t>
  </si>
  <si>
    <t>762341675</t>
  </si>
  <si>
    <t>Montáž bednění štítových okapových říms z dřevotřískových na pero a drážku</t>
  </si>
  <si>
    <t>918753129</t>
  </si>
  <si>
    <t>https://podminky.urs.cz/item/CS_URS_2023_01/762341675</t>
  </si>
  <si>
    <t>92*0,46</t>
  </si>
  <si>
    <t>109</t>
  </si>
  <si>
    <t>60722213</t>
  </si>
  <si>
    <t>deska dřevotřísková s perem a drážkou surová 1350x2000mm tl 18mm</t>
  </si>
  <si>
    <t>620506690</t>
  </si>
  <si>
    <t>42,32*1,1 'Přepočtené koeficientem množství</t>
  </si>
  <si>
    <t>762395000</t>
  </si>
  <si>
    <t>Spojovací prostředky krovů, bednění, laťování, nadstřešních konstrukcí</t>
  </si>
  <si>
    <t>1975432213</t>
  </si>
  <si>
    <t>https://podminky.urs.cz/item/CS_URS_2023_01/762395000</t>
  </si>
  <si>
    <t>42,32*0,018</t>
  </si>
  <si>
    <t>111</t>
  </si>
  <si>
    <t>998762101</t>
  </si>
  <si>
    <t>Přesun hmot tonážní pro kce tesařské v objektech v do 6 m</t>
  </si>
  <si>
    <t>1746833400</t>
  </si>
  <si>
    <t>https://podminky.urs.cz/item/CS_URS_2023_01/998762101</t>
  </si>
  <si>
    <t>763</t>
  </si>
  <si>
    <t>Konstrukce suché výstavby</t>
  </si>
  <si>
    <t>763121465</t>
  </si>
  <si>
    <t>SDK stěna předsazená tl 75 mm profil CW+UW 50 desky 2xDFH2 12,5 s izolací EI 45</t>
  </si>
  <si>
    <t>206</t>
  </si>
  <si>
    <t>https://podminky.urs.cz/item/CS_URS_2022_02/763121465</t>
  </si>
  <si>
    <t>"geberity ST-3"1,16*1,15</t>
  </si>
  <si>
    <t>1,16*0,15</t>
  </si>
  <si>
    <t>0,91*1,15</t>
  </si>
  <si>
    <t>0,91*0,15</t>
  </si>
  <si>
    <t>113</t>
  </si>
  <si>
    <t>7634111R01</t>
  </si>
  <si>
    <t>Montáž a dodání WC kabiny OS-1</t>
  </si>
  <si>
    <t>208</t>
  </si>
  <si>
    <t>7634111R02</t>
  </si>
  <si>
    <t>Montáž a dodání WC kabiny OS-2</t>
  </si>
  <si>
    <t>210</t>
  </si>
  <si>
    <t>764</t>
  </si>
  <si>
    <t>Konstrukce klempířské</t>
  </si>
  <si>
    <t>115</t>
  </si>
  <si>
    <t>764002861</t>
  </si>
  <si>
    <t>Demontáž oplechování říms a ozdobných prvků do suti</t>
  </si>
  <si>
    <t>212</t>
  </si>
  <si>
    <t>https://podminky.urs.cz/item/CS_URS_2022_02/764002861</t>
  </si>
  <si>
    <t>"stávající atika š.580 K-1"76,03</t>
  </si>
  <si>
    <t>"stávající atika š.460 K-2"13,765</t>
  </si>
  <si>
    <t>764214606</t>
  </si>
  <si>
    <t>Oplechování horních ploch a atik bez rohů z Pz s povrch úpravou mechanicky kotvené rš 500 mm</t>
  </si>
  <si>
    <t>214</t>
  </si>
  <si>
    <t>https://podminky.urs.cz/item/CS_URS_2022_02/764214606</t>
  </si>
  <si>
    <t>117</t>
  </si>
  <si>
    <t>764214607</t>
  </si>
  <si>
    <t>Oplechování horních ploch a atik bez rohů z Pz s povrch úpravou mechanicky kotvené rš 670 mm</t>
  </si>
  <si>
    <t>216</t>
  </si>
  <si>
    <t>https://podminky.urs.cz/item/CS_URS_2022_02/764214607</t>
  </si>
  <si>
    <t>764215646</t>
  </si>
  <si>
    <t>Příplatek za zvýšenou pracnost při oplechování rohů nadezdívek(atik)z Pz s povrch úprav rš přes 400 mm</t>
  </si>
  <si>
    <t>218</t>
  </si>
  <si>
    <t>https://podminky.urs.cz/item/CS_URS_2022_02/764215646</t>
  </si>
  <si>
    <t>119</t>
  </si>
  <si>
    <t>764216603</t>
  </si>
  <si>
    <t>Oplechování rovných parapetů mechanicky kotvené z Pz s povrchovou úpravou rš 250 mm</t>
  </si>
  <si>
    <t>220</t>
  </si>
  <si>
    <t>https://podminky.urs.cz/item/CS_URS_2022_02/764216603</t>
  </si>
  <si>
    <t>14*1,2+0,8</t>
  </si>
  <si>
    <t>764216665</t>
  </si>
  <si>
    <t>Příplatek za zvýšenou pracnost oplechování rohů rovných parapetů z PZ s povrch úpravou rš do 400 mm</t>
  </si>
  <si>
    <t>222</t>
  </si>
  <si>
    <t>https://podminky.urs.cz/item/CS_URS_2022_02/764216665</t>
  </si>
  <si>
    <t>121</t>
  </si>
  <si>
    <t>764218605</t>
  </si>
  <si>
    <t>Oplechování rovné římsy mechanicky kotvené z Pz s upraveným povrchem rš 400 mm</t>
  </si>
  <si>
    <t>224</t>
  </si>
  <si>
    <t>https://podminky.urs.cz/item/CS_URS_2022_02/764218605</t>
  </si>
  <si>
    <t>"zábradelní zádka"19,265</t>
  </si>
  <si>
    <t>122</t>
  </si>
  <si>
    <t>764218645</t>
  </si>
  <si>
    <t>Příplatek k cenám rovné římsy za zvýšenou pracnost provedení rohu nebo koutu rš do 400 mm</t>
  </si>
  <si>
    <t>226</t>
  </si>
  <si>
    <t>https://podminky.urs.cz/item/CS_URS_2022_02/764218645</t>
  </si>
  <si>
    <t>123</t>
  </si>
  <si>
    <t>764311603</t>
  </si>
  <si>
    <t>Lemování rovných zdí střech s krytinou prejzovou nebo vlnitou z Pz s povrchovou úpravou rš 250 mm</t>
  </si>
  <si>
    <t>228</t>
  </si>
  <si>
    <t>https://podminky.urs.cz/item/CS_URS_2022_02/764311603</t>
  </si>
  <si>
    <t>"lemování S2"7,56+5,815</t>
  </si>
  <si>
    <t>124</t>
  </si>
  <si>
    <t>764R01</t>
  </si>
  <si>
    <t>M+D poplastovaného plechu pro okap střechy S3</t>
  </si>
  <si>
    <t>-452605076</t>
  </si>
  <si>
    <t>125</t>
  </si>
  <si>
    <t>998764101</t>
  </si>
  <si>
    <t>Přesun hmot tonážní pro konstrukce klempířské v objektech v do 6 m</t>
  </si>
  <si>
    <t>230</t>
  </si>
  <si>
    <t>https://podminky.urs.cz/item/CS_URS_2022_02/998764101</t>
  </si>
  <si>
    <t>765</t>
  </si>
  <si>
    <t>Krytina skládaná</t>
  </si>
  <si>
    <t>765142001</t>
  </si>
  <si>
    <t>Montáž krytiny z polykarbonátových komůrkových desek rovných na kovovou konstrukci</t>
  </si>
  <si>
    <t>232</t>
  </si>
  <si>
    <t>https://podminky.urs.cz/item/CS_URS_2022_02/765142001</t>
  </si>
  <si>
    <t>"S2"5,815*7,56</t>
  </si>
  <si>
    <t>127</t>
  </si>
  <si>
    <t>28318728</t>
  </si>
  <si>
    <t>deska komůrková PC čirá tl 20mm</t>
  </si>
  <si>
    <t>234</t>
  </si>
  <si>
    <t>43,961*1,03 "Přepočtené koeficientem množství</t>
  </si>
  <si>
    <t>998765101</t>
  </si>
  <si>
    <t>Přesun hmot tonážní pro krytiny skládané v objektech v do 6 m</t>
  </si>
  <si>
    <t>236</t>
  </si>
  <si>
    <t>https://podminky.urs.cz/item/CS_URS_2022_02/998765101</t>
  </si>
  <si>
    <t>766</t>
  </si>
  <si>
    <t>Konstrukce truhlářské</t>
  </si>
  <si>
    <t>129</t>
  </si>
  <si>
    <t>766622131</t>
  </si>
  <si>
    <t>Montáž plastových oken plochy přes 1 m2 otevíravých v do 1,5 m s rámem do zdiva</t>
  </si>
  <si>
    <t>238</t>
  </si>
  <si>
    <t>https://podminky.urs.cz/item/CS_URS_2022_02/766622131</t>
  </si>
  <si>
    <t>9*(1,2*1,8)</t>
  </si>
  <si>
    <t>61140052</t>
  </si>
  <si>
    <t>okno plastové otevíravé/sklopné trojsklo přes plochu 1m2 do v 1,5m</t>
  </si>
  <si>
    <t>240</t>
  </si>
  <si>
    <t>131</t>
  </si>
  <si>
    <t>766622216</t>
  </si>
  <si>
    <t>Montáž plastových oken plochy do 1 m2 otevíravých s rámem do zdiva</t>
  </si>
  <si>
    <t>242</t>
  </si>
  <si>
    <t>https://podminky.urs.cz/item/CS_URS_2022_02/766622216</t>
  </si>
  <si>
    <t>"okno 800x800"1</t>
  </si>
  <si>
    <t>"okno 1200x800"6</t>
  </si>
  <si>
    <t>61140050</t>
  </si>
  <si>
    <t>okno plastové otevíravé/sklopné trojsklo do plochy 1m2</t>
  </si>
  <si>
    <t>244</t>
  </si>
  <si>
    <t>6*(1,2*0,8)</t>
  </si>
  <si>
    <t>0,8*0,8</t>
  </si>
  <si>
    <t>133</t>
  </si>
  <si>
    <t>766660001</t>
  </si>
  <si>
    <t>Montáž dveřních křídel otvíravých jednokřídlových š do 0,8 m do ocelové zárubně</t>
  </si>
  <si>
    <t>246</t>
  </si>
  <si>
    <t>https://podminky.urs.cz/item/CS_URS_2022_02/766660001</t>
  </si>
  <si>
    <t>"D/1"1</t>
  </si>
  <si>
    <t>61162072</t>
  </si>
  <si>
    <t>dveře jednokřídlé voštinové povrch laminátový plné 600x1970-2100mm</t>
  </si>
  <si>
    <t>248</t>
  </si>
  <si>
    <t>135</t>
  </si>
  <si>
    <t>61162073</t>
  </si>
  <si>
    <t>dveře jednokřídlé voštinové povrch laminátový plné 700x1970-2100mm</t>
  </si>
  <si>
    <t>250</t>
  </si>
  <si>
    <t>61162074</t>
  </si>
  <si>
    <t>dveře jednokřídlé voštinové povrch laminátový plné 800x1970-2100mm</t>
  </si>
  <si>
    <t>252</t>
  </si>
  <si>
    <t>137</t>
  </si>
  <si>
    <t>766660002</t>
  </si>
  <si>
    <t>Montáž dveřních křídel otvíravých jednokřídlových š přes 0,8 m do ocelové zárubně</t>
  </si>
  <si>
    <t>254</t>
  </si>
  <si>
    <t>https://podminky.urs.cz/item/CS_URS_2022_02/766660002</t>
  </si>
  <si>
    <t>"D4"2</t>
  </si>
  <si>
    <t>61162075</t>
  </si>
  <si>
    <t>dveře jednokřídlé voštinové povrch laminátový plné 900x1970-2100mm</t>
  </si>
  <si>
    <t>256</t>
  </si>
  <si>
    <t>139</t>
  </si>
  <si>
    <t>61162076</t>
  </si>
  <si>
    <t>dveře jednokřídlé voštinové povrch laminátový plné 1000x1970-2100mm</t>
  </si>
  <si>
    <t>258</t>
  </si>
  <si>
    <t>766660011</t>
  </si>
  <si>
    <t>Montáž dveřních křídel otvíravých dvoukřídlových š do 1,45 m do ocelové zárubně</t>
  </si>
  <si>
    <t>262</t>
  </si>
  <si>
    <t>https://podminky.urs.cz/item/CS_URS_2022_02/766660011</t>
  </si>
  <si>
    <t>141</t>
  </si>
  <si>
    <t>61162103</t>
  </si>
  <si>
    <t>dveře dvoukřídlé voštinové povrch laminátový plné 1450x1970-2100mm</t>
  </si>
  <si>
    <t>264</t>
  </si>
  <si>
    <t>766660411</t>
  </si>
  <si>
    <t>Montáž vchodových dveří jednokřídlových bez nadsvětlíku do zdiva</t>
  </si>
  <si>
    <t>748869143</t>
  </si>
  <si>
    <t>https://podminky.urs.cz/item/CS_URS_2022_02/766660411</t>
  </si>
  <si>
    <t>Poznámka k položce:_x000d_
vč.zárubně</t>
  </si>
  <si>
    <t>"DE1"1</t>
  </si>
  <si>
    <t>143</t>
  </si>
  <si>
    <t>61140500</t>
  </si>
  <si>
    <t>dveře jednokřídlé plastové bílé plné max rozměru otvoru 2,42m2 bezpečnostní třídy RC1</t>
  </si>
  <si>
    <t>-2021520988</t>
  </si>
  <si>
    <t>"DE1"1*2,3</t>
  </si>
  <si>
    <t>766660717</t>
  </si>
  <si>
    <t>Montáž samozavírače na ocelovou zárubeň a dveřní křídlo</t>
  </si>
  <si>
    <t>272</t>
  </si>
  <si>
    <t>https://podminky.urs.cz/item/CS_URS_2022_02/766660717</t>
  </si>
  <si>
    <t>145</t>
  </si>
  <si>
    <t>54917250</t>
  </si>
  <si>
    <t>samozavírač dveří hydraulický</t>
  </si>
  <si>
    <t>274</t>
  </si>
  <si>
    <t>766660718</t>
  </si>
  <si>
    <t>Montáž stavěče dveřního křídla</t>
  </si>
  <si>
    <t>1981497555</t>
  </si>
  <si>
    <t>https://podminky.urs.cz/item/CS_URS_2022_02/766660718</t>
  </si>
  <si>
    <t>147</t>
  </si>
  <si>
    <t>54916362</t>
  </si>
  <si>
    <t>kování dveřní stavěč dveří</t>
  </si>
  <si>
    <t>-1954292748</t>
  </si>
  <si>
    <t>766660728</t>
  </si>
  <si>
    <t>Montáž dveřního interiérového kování - zámku</t>
  </si>
  <si>
    <t>276</t>
  </si>
  <si>
    <t>https://podminky.urs.cz/item/CS_URS_2022_02/766660728</t>
  </si>
  <si>
    <t>"D/1-D/7"11</t>
  </si>
  <si>
    <t>149</t>
  </si>
  <si>
    <t>5492401R01</t>
  </si>
  <si>
    <t>kování</t>
  </si>
  <si>
    <t>278</t>
  </si>
  <si>
    <t>766660731</t>
  </si>
  <si>
    <t>Montáž dveřního bezpečnostního kování - zámku</t>
  </si>
  <si>
    <t>666066359</t>
  </si>
  <si>
    <t>https://podminky.urs.cz/item/CS_URS_2022_02/766660731</t>
  </si>
  <si>
    <t>151</t>
  </si>
  <si>
    <t>54924010R</t>
  </si>
  <si>
    <t>zámek bezpečnostní</t>
  </si>
  <si>
    <t>-1271354573</t>
  </si>
  <si>
    <t>766691914</t>
  </si>
  <si>
    <t>Vyvěšení nebo zavěšení dřevěných křídel dveří pl do 2 m2</t>
  </si>
  <si>
    <t>280</t>
  </si>
  <si>
    <t>https://podminky.urs.cz/item/CS_URS_2022_02/766691914</t>
  </si>
  <si>
    <t>"stáv.dveře"11</t>
  </si>
  <si>
    <t>153</t>
  </si>
  <si>
    <t>766691915</t>
  </si>
  <si>
    <t>Vyvěšení nebo zavěšení dřevěných křídel dveří pl přes 2 m2</t>
  </si>
  <si>
    <t>282</t>
  </si>
  <si>
    <t>https://podminky.urs.cz/item/CS_URS_2022_02/766691915</t>
  </si>
  <si>
    <t>"STÁV.DVEŘE"5</t>
  </si>
  <si>
    <t>766694111</t>
  </si>
  <si>
    <t>Montáž parapetních desek dřevěných nebo plastových š do 30 cm dl do 1,0 m</t>
  </si>
  <si>
    <t>284</t>
  </si>
  <si>
    <t>https://podminky.urs.cz/item/CS_URS_2022_02/766694111</t>
  </si>
  <si>
    <t>155</t>
  </si>
  <si>
    <t>60794103</t>
  </si>
  <si>
    <t>parapet dřevotřískový vnitřní povrch laminátový š 300mm</t>
  </si>
  <si>
    <t>286</t>
  </si>
  <si>
    <t>766694112</t>
  </si>
  <si>
    <t>Montáž parapetních desek dřevěných nebo plastových š do 30 cm dl přes 1,0 do 1,6 m</t>
  </si>
  <si>
    <t>288</t>
  </si>
  <si>
    <t>https://podminky.urs.cz/item/CS_URS_2022_02/766694112</t>
  </si>
  <si>
    <t>157</t>
  </si>
  <si>
    <t>290</t>
  </si>
  <si>
    <t>16*1,2</t>
  </si>
  <si>
    <t>60794121</t>
  </si>
  <si>
    <t>koncovka PVC k parapetním dřevotřískovým deskám 600mm</t>
  </si>
  <si>
    <t>292</t>
  </si>
  <si>
    <t>159</t>
  </si>
  <si>
    <t>998766101</t>
  </si>
  <si>
    <t>Přesun hmot tonážní pro kce truhlářské v objektech v do 6 m</t>
  </si>
  <si>
    <t>294</t>
  </si>
  <si>
    <t>https://podminky.urs.cz/item/CS_URS_2022_02/998766101</t>
  </si>
  <si>
    <t>767</t>
  </si>
  <si>
    <t>Konstrukce zámečnické</t>
  </si>
  <si>
    <t>767640221</t>
  </si>
  <si>
    <t>Montáž dveří ocelových nebo hliníkových vchodových dvoukřídlových bez nadsvětlíku</t>
  </si>
  <si>
    <t>536837695</t>
  </si>
  <si>
    <t>https://podminky.urs.cz/item/CS_URS_2023_01/767640221</t>
  </si>
  <si>
    <t>"DE 2"1</t>
  </si>
  <si>
    <t>"DE 3"1</t>
  </si>
  <si>
    <t>161</t>
  </si>
  <si>
    <t>55341333R</t>
  </si>
  <si>
    <t xml:space="preserve">dveře dvoukřídlé Al plné bezpečnostní </t>
  </si>
  <si>
    <t>1351753748</t>
  </si>
  <si>
    <t>"DE2"2*2,575</t>
  </si>
  <si>
    <t>"DE3"3,15*2,575</t>
  </si>
  <si>
    <t>767649191</t>
  </si>
  <si>
    <t>Montáž dveří - samozavírače hydraulického</t>
  </si>
  <si>
    <t>316226676</t>
  </si>
  <si>
    <t>https://podminky.urs.cz/item/CS_URS_2023_01/767649191</t>
  </si>
  <si>
    <t>"DE2-3"2</t>
  </si>
  <si>
    <t>163</t>
  </si>
  <si>
    <t>-408619968</t>
  </si>
  <si>
    <t>767649193</t>
  </si>
  <si>
    <t>Montáž dveří - stavěče křídel</t>
  </si>
  <si>
    <t>-1323642410</t>
  </si>
  <si>
    <t>https://podminky.urs.cz/item/CS_URS_2023_01/767649193</t>
  </si>
  <si>
    <t>165</t>
  </si>
  <si>
    <t>1297622125</t>
  </si>
  <si>
    <t>767R01</t>
  </si>
  <si>
    <t>Montáž a dodání nového venkovního zábradlí</t>
  </si>
  <si>
    <t>kpt</t>
  </si>
  <si>
    <t>296</t>
  </si>
  <si>
    <t>167</t>
  </si>
  <si>
    <t>767R02</t>
  </si>
  <si>
    <t>Demontáž stávajícího venkovního zábradlí</t>
  </si>
  <si>
    <t>298</t>
  </si>
  <si>
    <t>771</t>
  </si>
  <si>
    <t>Podlahy z dlaždic</t>
  </si>
  <si>
    <t>771121011</t>
  </si>
  <si>
    <t>Nátěr penetrační na podlahu</t>
  </si>
  <si>
    <t>300</t>
  </si>
  <si>
    <t>https://podminky.urs.cz/item/CS_URS_2022_02/771121011</t>
  </si>
  <si>
    <t>"nové podlahy"299,85+(8,75*0,3)+(4,3*0,14)</t>
  </si>
  <si>
    <t>169</t>
  </si>
  <si>
    <t>771474113</t>
  </si>
  <si>
    <t>Montáž soklů z dlaždic keramických rovných flexibilní lepidlo v přes 90 do 120 mm</t>
  </si>
  <si>
    <t>302</t>
  </si>
  <si>
    <t>https://podminky.urs.cz/item/CS_URS_2022_02/771474113</t>
  </si>
  <si>
    <t>59761009</t>
  </si>
  <si>
    <t>sokl-dlažba keramická slinutá hladká do interiéru i exteriéru 600x95mm</t>
  </si>
  <si>
    <t>304</t>
  </si>
  <si>
    <t>180,63*1,837 "Přepočtené koeficientem množství</t>
  </si>
  <si>
    <t>171</t>
  </si>
  <si>
    <t>771574173</t>
  </si>
  <si>
    <t>Montáž podlah keramických velkoformátových z dekorů lepených flexibilním lepidlem přes 2 do 4 ks/m2</t>
  </si>
  <si>
    <t>306</t>
  </si>
  <si>
    <t>https://podminky.urs.cz/item/CS_URS_2022_02/771574173</t>
  </si>
  <si>
    <t>59761620</t>
  </si>
  <si>
    <t>dlažba velkoformátová keramická slinutá reliéfní do interiéru i exteriéru přes 2 do 4ks/m2</t>
  </si>
  <si>
    <t>308</t>
  </si>
  <si>
    <t>303,077*1,15 "Přepočtené koeficientem množství</t>
  </si>
  <si>
    <t>173</t>
  </si>
  <si>
    <t>771577114</t>
  </si>
  <si>
    <t>Příplatek k montáži podlah keramických lepených flexibilním lepidlem za spárování tmelem dvousložkovým</t>
  </si>
  <si>
    <t>310</t>
  </si>
  <si>
    <t>https://podminky.urs.cz/item/CS_URS_2022_02/771577114</t>
  </si>
  <si>
    <t>771591112</t>
  </si>
  <si>
    <t>Izolace pod dlažbu nátěrem nebo stěrkou ve dvou vrstvách</t>
  </si>
  <si>
    <t>312</t>
  </si>
  <si>
    <t>https://podminky.urs.cz/item/CS_URS_2022_02/771591112</t>
  </si>
  <si>
    <t>211,26*0,2</t>
  </si>
  <si>
    <t>175</t>
  </si>
  <si>
    <t>771591115</t>
  </si>
  <si>
    <t>Podlahy spárování silikonem</t>
  </si>
  <si>
    <t>314</t>
  </si>
  <si>
    <t>https://podminky.urs.cz/item/CS_URS_2022_02/771591115</t>
  </si>
  <si>
    <t>180,36+30,9</t>
  </si>
  <si>
    <t>771591117</t>
  </si>
  <si>
    <t>Podlahy spárování akrylem</t>
  </si>
  <si>
    <t>316</t>
  </si>
  <si>
    <t>https://podminky.urs.cz/item/CS_URS_2022_02/771591117</t>
  </si>
  <si>
    <t>177</t>
  </si>
  <si>
    <t>771591264</t>
  </si>
  <si>
    <t>Izolace těsnícími pásy mezi podlahou a stěnou</t>
  </si>
  <si>
    <t>318</t>
  </si>
  <si>
    <t>https://podminky.urs.cz/item/CS_URS_2022_02/771591264</t>
  </si>
  <si>
    <t>771592011</t>
  </si>
  <si>
    <t>Čištění vnitřních ploch podlah nebo schodišť po položení dlažby chemickými prostředky</t>
  </si>
  <si>
    <t>320</t>
  </si>
  <si>
    <t>https://podminky.urs.cz/item/CS_URS_2022_02/771592011</t>
  </si>
  <si>
    <t>179</t>
  </si>
  <si>
    <t>998771101</t>
  </si>
  <si>
    <t>Přesun hmot tonážní pro podlahy z dlaždic v objektech v do 6 m</t>
  </si>
  <si>
    <t>322</t>
  </si>
  <si>
    <t>https://podminky.urs.cz/item/CS_URS_2022_02/998771101</t>
  </si>
  <si>
    <t>781</t>
  </si>
  <si>
    <t>Dokončovací práce - obklady</t>
  </si>
  <si>
    <t>781121011</t>
  </si>
  <si>
    <t>Nátěr penetrační na stěnu</t>
  </si>
  <si>
    <t>324</t>
  </si>
  <si>
    <t>https://podminky.urs.cz/item/CS_URS_2022_02/781121011</t>
  </si>
  <si>
    <t>"1,11"6,4*2,4-1,4</t>
  </si>
  <si>
    <t>"1,08"9,22*2,4</t>
  </si>
  <si>
    <t>-1,2*0,8-1,4</t>
  </si>
  <si>
    <t>1,8*0,25</t>
  </si>
  <si>
    <t>"1,06"9,84*2,4</t>
  </si>
  <si>
    <t>-3*(2*0,7)</t>
  </si>
  <si>
    <t>-0,8*0,8</t>
  </si>
  <si>
    <t>1,4*0,25</t>
  </si>
  <si>
    <t>"1,09"9,77*2,4</t>
  </si>
  <si>
    <t>-2*0,6</t>
  </si>
  <si>
    <t>-2*0,8</t>
  </si>
  <si>
    <t>181</t>
  </si>
  <si>
    <t>781474154</t>
  </si>
  <si>
    <t>Montáž obkladů vnitřních keramických velkoformátových hladkých přes 4 do 6 ks/m2 lepených flexibilním lepidlem</t>
  </si>
  <si>
    <t>326</t>
  </si>
  <si>
    <t>https://podminky.urs.cz/item/CS_URS_2022_02/781474154</t>
  </si>
  <si>
    <t>59761001</t>
  </si>
  <si>
    <t>obklad velkoformátový keramický hladký přes 4 do 6ks/m2</t>
  </si>
  <si>
    <t>328</t>
  </si>
  <si>
    <t>73,952*1,15 "Přepočtené koeficientem množství</t>
  </si>
  <si>
    <t>183</t>
  </si>
  <si>
    <t>781477114</t>
  </si>
  <si>
    <t>Příplatek k montáži obkladů vnitřních keramických hladkých za spárování tmelem dvousložkovým</t>
  </si>
  <si>
    <t>330</t>
  </si>
  <si>
    <t>https://podminky.urs.cz/item/CS_URS_2022_02/781477114</t>
  </si>
  <si>
    <t>781495115</t>
  </si>
  <si>
    <t>Spárování vnitřních obkladů silikonem</t>
  </si>
  <si>
    <t>332</t>
  </si>
  <si>
    <t>https://podminky.urs.cz/item/CS_URS_2022_02/781495115</t>
  </si>
  <si>
    <t>185</t>
  </si>
  <si>
    <t>781495142</t>
  </si>
  <si>
    <t>Průnik obkladem kruhový přes DN 30 do DN 90</t>
  </si>
  <si>
    <t>334</t>
  </si>
  <si>
    <t>https://podminky.urs.cz/item/CS_URS_2022_02/781495142</t>
  </si>
  <si>
    <t>781495152</t>
  </si>
  <si>
    <t>Průnik obkladem hranatý o delší straně přes 30 do 90 mm</t>
  </si>
  <si>
    <t>336</t>
  </si>
  <si>
    <t>https://podminky.urs.cz/item/CS_URS_2022_02/781495152</t>
  </si>
  <si>
    <t>187</t>
  </si>
  <si>
    <t>781495153</t>
  </si>
  <si>
    <t>Průnik obkladem hranatý o delší straně přes 90 mm</t>
  </si>
  <si>
    <t>338</t>
  </si>
  <si>
    <t>https://podminky.urs.cz/item/CS_URS_2022_02/781495153</t>
  </si>
  <si>
    <t>781495211</t>
  </si>
  <si>
    <t>Čištění vnitřních ploch stěn po provedení obkladu chemickými prostředky</t>
  </si>
  <si>
    <t>340</t>
  </si>
  <si>
    <t>https://podminky.urs.cz/item/CS_URS_2022_02/781495211</t>
  </si>
  <si>
    <t>189</t>
  </si>
  <si>
    <t>998781101</t>
  </si>
  <si>
    <t>Přesun hmot tonážní pro obklady keramické v objektech v do 6 m</t>
  </si>
  <si>
    <t>342</t>
  </si>
  <si>
    <t>https://podminky.urs.cz/item/CS_URS_2022_02/998781101</t>
  </si>
  <si>
    <t>783</t>
  </si>
  <si>
    <t>Dokončovací práce - nátěry</t>
  </si>
  <si>
    <t>783R01</t>
  </si>
  <si>
    <t>Nátěr ocelových prvků HEA</t>
  </si>
  <si>
    <t>kč</t>
  </si>
  <si>
    <t>344</t>
  </si>
  <si>
    <t>784</t>
  </si>
  <si>
    <t>Dokončovací práce - malby a tapety</t>
  </si>
  <si>
    <t>191</t>
  </si>
  <si>
    <t>784121001</t>
  </si>
  <si>
    <t>Oškrabání malby v mísnostech v do 3,80 m</t>
  </si>
  <si>
    <t>346</t>
  </si>
  <si>
    <t>https://podminky.urs.cz/item/CS_URS_2022_02/784121001</t>
  </si>
  <si>
    <t>"stávající omítky"</t>
  </si>
  <si>
    <t>"1,01-1,02"(5,645+4,31+4,31+2,085+1,21+0,3+1,21+2,085+2,65+2,65+5,645)*2,8</t>
  </si>
  <si>
    <t>-2,15*1,5</t>
  </si>
  <si>
    <t>"1,03"(12,885+12,885+5,29)*3,35</t>
  </si>
  <si>
    <t>-3*(1,2*0,8)</t>
  </si>
  <si>
    <t>8,4*0,25</t>
  </si>
  <si>
    <t>"1,04"(5,41+5,41)*3,35</t>
  </si>
  <si>
    <t>-2,02*1,1</t>
  </si>
  <si>
    <t>-1,2*0,8</t>
  </si>
  <si>
    <t>2,8*0,25</t>
  </si>
  <si>
    <t>"1,05"(5,29+3,05+3,05)*3,35</t>
  </si>
  <si>
    <t>"1,11"(2,1+1,1)*3,35</t>
  </si>
  <si>
    <t>-0,7*2</t>
  </si>
  <si>
    <t>"1,08"(2,51+2,1)*3,35</t>
  </si>
  <si>
    <t>2,5*0,25</t>
  </si>
  <si>
    <t>"1,06"(3,75+1,17+1,17)*3,35</t>
  </si>
  <si>
    <t>"1,07"(3,9+3,45+3,9)*3,35</t>
  </si>
  <si>
    <t>-2,02*0,8</t>
  </si>
  <si>
    <t>-3,35*1,2</t>
  </si>
  <si>
    <t>"1,10"(3,71+2,15)*3,35</t>
  </si>
  <si>
    <t>-1,2*1,8</t>
  </si>
  <si>
    <t>4,8*0,25</t>
  </si>
  <si>
    <t>"1,09"(3,7+1,16)*3,35</t>
  </si>
  <si>
    <t>-0,7*2,02</t>
  </si>
  <si>
    <t>"1,12"(3,41+2,875)*3,35</t>
  </si>
  <si>
    <t>-2,02*0,7</t>
  </si>
  <si>
    <t>9,5*0,25</t>
  </si>
  <si>
    <t>"1,13"(5,27+0,52+21,625+18,61)*3,35</t>
  </si>
  <si>
    <t>-2*(2,02*1,1)</t>
  </si>
  <si>
    <t>-5*(1,2*1,8)</t>
  </si>
  <si>
    <t>36,55*0,25</t>
  </si>
  <si>
    <t>"nově zazděné otvory"-64,583</t>
  </si>
  <si>
    <t>"sanace omítek"-115,255*0,5</t>
  </si>
  <si>
    <t>784171101</t>
  </si>
  <si>
    <t>Zakrytí vnitřních podlah včetně pozdějšího odkrytí</t>
  </si>
  <si>
    <t>348</t>
  </si>
  <si>
    <t>https://podminky.urs.cz/item/CS_URS_2022_02/784171101</t>
  </si>
  <si>
    <t>193</t>
  </si>
  <si>
    <t>28323156</t>
  </si>
  <si>
    <t>fólie pro malířské potřeby zakrývací tl 41µ 4x5m</t>
  </si>
  <si>
    <t>350</t>
  </si>
  <si>
    <t>304,215*1,05 "Přepočtené koeficientem množství</t>
  </si>
  <si>
    <t>784171111</t>
  </si>
  <si>
    <t>Zakrytí vnitřních ploch stěn v místnostech v do 3,80 m</t>
  </si>
  <si>
    <t>352</t>
  </si>
  <si>
    <t>https://podminky.urs.cz/item/CS_URS_2022_02/784171111</t>
  </si>
  <si>
    <t>"okna a dveře"6*(1,2*0,8)</t>
  </si>
  <si>
    <t>7*(1,2*1,8)</t>
  </si>
  <si>
    <t>195</t>
  </si>
  <si>
    <t>354</t>
  </si>
  <si>
    <t>21,52*1,05 "Přepočtené koeficientem množství</t>
  </si>
  <si>
    <t>58124840</t>
  </si>
  <si>
    <t>páska malířská z PVC a UV odolná (7 dnů) do š 50mm</t>
  </si>
  <si>
    <t>356</t>
  </si>
  <si>
    <t>197</t>
  </si>
  <si>
    <t>784181121</t>
  </si>
  <si>
    <t>Hloubková jednonásobná bezbarvá penetrace podkladu v místnostech v do 3,80 m</t>
  </si>
  <si>
    <t>358</t>
  </si>
  <si>
    <t>https://podminky.urs.cz/item/CS_URS_2022_02/784181121</t>
  </si>
  <si>
    <t>784211101</t>
  </si>
  <si>
    <t>Dvojnásobné bílé malby ze směsí za mokra výborně oděruvzdorných v místnostech v do 3,80 m</t>
  </si>
  <si>
    <t>360</t>
  </si>
  <si>
    <t>https://podminky.urs.cz/item/CS_URS_2022_02/784211101</t>
  </si>
  <si>
    <t>SO 02 -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</si>
  <si>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</si>
  <si>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</si>
  <si>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</si>
  <si>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</si>
  <si>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</si>
  <si>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733R01</t>
  </si>
  <si>
    <t>Demontáž potrubí z ocelových trubek do DN 32</t>
  </si>
  <si>
    <t>-1351286065</t>
  </si>
  <si>
    <t>733R02</t>
  </si>
  <si>
    <t>Přesun vybouraných hmot</t>
  </si>
  <si>
    <t>-186311746</t>
  </si>
  <si>
    <t>733R03</t>
  </si>
  <si>
    <t>Cu 28x1.0</t>
  </si>
  <si>
    <t>1461954652</t>
  </si>
  <si>
    <t>733R04</t>
  </si>
  <si>
    <t>Cu 22x1.0</t>
  </si>
  <si>
    <t>1907550147</t>
  </si>
  <si>
    <t>733R05</t>
  </si>
  <si>
    <t>Cu 18x1.0</t>
  </si>
  <si>
    <t>818903538</t>
  </si>
  <si>
    <t>733R06</t>
  </si>
  <si>
    <t>Cu 15x1.0</t>
  </si>
  <si>
    <t>705847673</t>
  </si>
  <si>
    <t>733R07</t>
  </si>
  <si>
    <t>Spojovací fitinky</t>
  </si>
  <si>
    <t>1772872332</t>
  </si>
  <si>
    <t>733R08</t>
  </si>
  <si>
    <t>Montáž měděného potrubí do DN32</t>
  </si>
  <si>
    <t>127362383</t>
  </si>
  <si>
    <t>733R09</t>
  </si>
  <si>
    <t xml:space="preserve">Tlaková zkouška potrubí  do DN 32</t>
  </si>
  <si>
    <t>1082676996</t>
  </si>
  <si>
    <t>733R10</t>
  </si>
  <si>
    <t>Přesun hmot pro potrubí do 6m výšky</t>
  </si>
  <si>
    <t>-1970156354</t>
  </si>
  <si>
    <t>733R11</t>
  </si>
  <si>
    <t>Návleková izolace 28/20mm</t>
  </si>
  <si>
    <t>-1176124737</t>
  </si>
  <si>
    <t>733R12</t>
  </si>
  <si>
    <t>Návleková izolace 18/20mm</t>
  </si>
  <si>
    <t>-289738959</t>
  </si>
  <si>
    <t>733R13</t>
  </si>
  <si>
    <t>Návleková izolace 22/9mm- v podlaze</t>
  </si>
  <si>
    <t>-220541205</t>
  </si>
  <si>
    <t>733R14</t>
  </si>
  <si>
    <t>Návleková izolace 18/9mm- v podlaze</t>
  </si>
  <si>
    <t>-887037116</t>
  </si>
  <si>
    <t>733R15</t>
  </si>
  <si>
    <t>Návleková izolace 15/9mm- v podlaze</t>
  </si>
  <si>
    <t>470272777</t>
  </si>
  <si>
    <t>733R16</t>
  </si>
  <si>
    <t>Montáž izolace</t>
  </si>
  <si>
    <t>-633811393</t>
  </si>
  <si>
    <t>733R17</t>
  </si>
  <si>
    <t>Topná zkouška</t>
  </si>
  <si>
    <t>702809562</t>
  </si>
  <si>
    <t>733R18</t>
  </si>
  <si>
    <t>Napuštění systému, seřízení a uvedení do provozu</t>
  </si>
  <si>
    <t>933187501</t>
  </si>
  <si>
    <t>734</t>
  </si>
  <si>
    <t>Ústřední vytápění - armatury</t>
  </si>
  <si>
    <t>734R01</t>
  </si>
  <si>
    <t>Demontáž závitových armatur (otopná tělesa)</t>
  </si>
  <si>
    <t>1648101110</t>
  </si>
  <si>
    <t>734R02</t>
  </si>
  <si>
    <t>Kulový kohout DN25</t>
  </si>
  <si>
    <t>1360749943</t>
  </si>
  <si>
    <t>734R03</t>
  </si>
  <si>
    <t>Filtr DN25</t>
  </si>
  <si>
    <t>1212562383</t>
  </si>
  <si>
    <t>734R04</t>
  </si>
  <si>
    <t>Vyvažovací ventil bez vypouštění DN20</t>
  </si>
  <si>
    <t>667723751</t>
  </si>
  <si>
    <t>734R05</t>
  </si>
  <si>
    <t>Ultrazvukový měřič tepla DN15, m=1.5m3/h</t>
  </si>
  <si>
    <t>2006267605</t>
  </si>
  <si>
    <t>734R06</t>
  </si>
  <si>
    <t>Rohové H šroubení pro připojení otopných těles VK</t>
  </si>
  <si>
    <t>781425238</t>
  </si>
  <si>
    <t>734R07</t>
  </si>
  <si>
    <t>Termostatická rohová armatura pro připojení topného žebříku</t>
  </si>
  <si>
    <t>461654714</t>
  </si>
  <si>
    <t>734R08</t>
  </si>
  <si>
    <t xml:space="preserve">Svěrné šroubení pro měděné potrubí </t>
  </si>
  <si>
    <t>-707680486</t>
  </si>
  <si>
    <t>734R09</t>
  </si>
  <si>
    <t>Termostatická hlavice</t>
  </si>
  <si>
    <t>-1593791526</t>
  </si>
  <si>
    <t>734R10</t>
  </si>
  <si>
    <t>Montáž závitových armatur</t>
  </si>
  <si>
    <t>1802769210</t>
  </si>
  <si>
    <t>735</t>
  </si>
  <si>
    <t>Ústřední vytápění - otopná tělesa</t>
  </si>
  <si>
    <t>735R01.1</t>
  </si>
  <si>
    <t>Vypuštění vody ze systému</t>
  </si>
  <si>
    <t>-1197450347</t>
  </si>
  <si>
    <t>735R02</t>
  </si>
  <si>
    <t>Demontáž stávajících otopných těles</t>
  </si>
  <si>
    <t>-1581999371</t>
  </si>
  <si>
    <t>735R03</t>
  </si>
  <si>
    <t>Přemístění demontovaných otopných těles</t>
  </si>
  <si>
    <t>-1902004874</t>
  </si>
  <si>
    <t>735R04</t>
  </si>
  <si>
    <t xml:space="preserve">Deskové otopné těleso typu VK s vestavěnou termostatickou vložkou - 21VK 21-090080, rozměry: 800x66x900 (dxšxv), spodní krajové připojení, vč. odvzdušnění a uchycení, barva bílá (RAL 9016) </t>
  </si>
  <si>
    <t>943032062</t>
  </si>
  <si>
    <t>735R05</t>
  </si>
  <si>
    <t xml:space="preserve">Deskové otopné těleso typu VK s vestavěnou termostatickou vložkou - 21VK 21-090040, rozměry: 400x66x900 (dxšxv), spodní krajové připojení, vč. odvzdušnění a uchycení, barva bílá (RAL 9016) </t>
  </si>
  <si>
    <t>1062953604</t>
  </si>
  <si>
    <t>735R06</t>
  </si>
  <si>
    <t xml:space="preserve">Deskové otopné těleso typu VK s vestavěnou termostatickou vložkou - 21VK 21-090060, rozměry: 600x66x900 (dxšxv), spodní krajové připojení, vč. odvzdušnění a uchycení, barva bílá (RAL 9016) </t>
  </si>
  <si>
    <t>1176056483</t>
  </si>
  <si>
    <t>735R07</t>
  </si>
  <si>
    <t xml:space="preserve">Deskové otopné těleso typu VK s vestavěnou termostatickou vložkou - 22VK 22-090090, rozměry: 900x102x900 (dxšxv), spodní krajové připojení, vč. odvzdušnění a uchycení, barva bílá (RAL 9016) </t>
  </si>
  <si>
    <t>1617521265</t>
  </si>
  <si>
    <t>735R08</t>
  </si>
  <si>
    <t>-1062405571</t>
  </si>
  <si>
    <t>735R09</t>
  </si>
  <si>
    <t xml:space="preserve">Deskové otopné těleso typu VK s vestavěnou termostatickou vložkou - 11VK 11-090040, rozměry: 400x62x900 (dxšxv), spodní krajové připojení, vč. odvzdušnění a uchycení, barva bílá (RAL 9016) </t>
  </si>
  <si>
    <t>-1026447405</t>
  </si>
  <si>
    <t>735R10</t>
  </si>
  <si>
    <t>1358253103</t>
  </si>
  <si>
    <t>735R11</t>
  </si>
  <si>
    <t xml:space="preserve">Deskové otopné těleso typu VK s vestavěnou termostatickou vložkou - 11VK 11-090050, rozměry: 500x62x900 (dxšxv), spodní krajové připojení, vč. odvzdušnění a uchycení, barva bílá (RAL 9016) </t>
  </si>
  <si>
    <t>1030275835</t>
  </si>
  <si>
    <t>735R12</t>
  </si>
  <si>
    <t xml:space="preserve">Deskové otopné těleso typu VK s vestavěnou termostatickou vložkou - 11VK 11-060040, rozměry: 400x62x600 (dxšxv), spodní krajové připojení, vč. odvzdušnění a uchycení, barva bílá (RAL 9016) </t>
  </si>
  <si>
    <t>-556257027</t>
  </si>
  <si>
    <t>735R13</t>
  </si>
  <si>
    <t xml:space="preserve">Deskové otopné těleso typu VK s vestavěnou termostatickou vložkou - 22VK 22-090080, rozměry: 800x102x900 (dxšxv), spodní krajové připojení, vč. odvzdušnění a uchycení, barva bílá (RAL 9016) </t>
  </si>
  <si>
    <t>1102518445</t>
  </si>
  <si>
    <t>735R14</t>
  </si>
  <si>
    <t xml:space="preserve">Koupelnové trubkové těleso se středovým spodním připojením 450x1220, vč. odvzdušnění a uchycení, barva bílá (RAL 9016) </t>
  </si>
  <si>
    <t>934406813</t>
  </si>
  <si>
    <t>735R15</t>
  </si>
  <si>
    <t xml:space="preserve">Deskové otopné těleso typu VK s vestavěnou termostatickou vložkou - 11VK 11-070080, rozměry: 800x62x700 (dxšxv), spodní krajové připojení, vč. odvzdušnění a uchycení, barva bílá (RAL 9016) </t>
  </si>
  <si>
    <t>-555921643</t>
  </si>
  <si>
    <t>735R16</t>
  </si>
  <si>
    <t xml:space="preserve">Deskové otopné těleso typu VK s vestavěnou termostatickou vložkou - 22VK 22-070110, rozměry: 1100x102x700 (dxšxv), spodní krajové připojení, vč. odvzdušnění a uchycení, barva bílá (RAL 9016) </t>
  </si>
  <si>
    <t>-1610746260</t>
  </si>
  <si>
    <t>735R17</t>
  </si>
  <si>
    <t>Montáž otopných těles</t>
  </si>
  <si>
    <t>-2001722785</t>
  </si>
  <si>
    <t>735R18</t>
  </si>
  <si>
    <t>Přesun hmot pro otopná tělesa do výšky 6m</t>
  </si>
  <si>
    <t>-1042872267</t>
  </si>
  <si>
    <t>SO 03 - Elektroinstalace</t>
  </si>
  <si>
    <t xml:space="preserve">    741.10 - Hromosvody a uzemnění</t>
  </si>
  <si>
    <t xml:space="preserve">    741.11 - Ostatní materiál</t>
  </si>
  <si>
    <t xml:space="preserve">    741.12 - Montážní práce</t>
  </si>
  <si>
    <t xml:space="preserve">    741.14 - Stavební práce při elektromontážích</t>
  </si>
  <si>
    <t xml:space="preserve">    741.15 - Montáže slaboproudů</t>
  </si>
  <si>
    <t xml:space="preserve">    741.16 - Demontáže dle ceníku M741</t>
  </si>
  <si>
    <t xml:space="preserve">    741.2 - Ukončovací prvky a svorkovnice</t>
  </si>
  <si>
    <t xml:space="preserve">    741.3 - Úložný materiál,krabice a příslušenství</t>
  </si>
  <si>
    <t xml:space="preserve">    741.4 - Svítidla</t>
  </si>
  <si>
    <t xml:space="preserve">    741.5 - Spínače,zásuvky a vidlice</t>
  </si>
  <si>
    <t xml:space="preserve">    741.6 - Strukturovaná kabeláž</t>
  </si>
  <si>
    <t xml:space="preserve">    741.7 - Rozváděče,skříně a příslušenství</t>
  </si>
  <si>
    <t xml:space="preserve">    741.8 - El. přístroje a příslušenství</t>
  </si>
  <si>
    <t xml:space="preserve">    741.9 - Ocelové konstrukce a kabelové rošty</t>
  </si>
  <si>
    <t xml:space="preserve">    741.1 - Kabely,vodiče a příslušenství</t>
  </si>
  <si>
    <t>741.10</t>
  </si>
  <si>
    <t>Hromosvody a uzemnění</t>
  </si>
  <si>
    <t>DOUA-25</t>
  </si>
  <si>
    <t>DRZAK UHELNIKU DOUA-25</t>
  </si>
  <si>
    <t>-953548657</t>
  </si>
  <si>
    <t>OU1.7</t>
  </si>
  <si>
    <t>UHELNIK OCHRANNY OU 1,7</t>
  </si>
  <si>
    <t>-1293360915</t>
  </si>
  <si>
    <t>DRAT10</t>
  </si>
  <si>
    <t>DRAT FEZN 0,62KG/M D=10MM</t>
  </si>
  <si>
    <t>kg</t>
  </si>
  <si>
    <t>-2133996198</t>
  </si>
  <si>
    <t>480699CZ</t>
  </si>
  <si>
    <t>TABULKA VYSTR. PLAST CZ</t>
  </si>
  <si>
    <t>179985717</t>
  </si>
  <si>
    <t>STITEKPVC</t>
  </si>
  <si>
    <t>STITEK PVC BEZ OZNACENI</t>
  </si>
  <si>
    <t>147438196</t>
  </si>
  <si>
    <t>SS</t>
  </si>
  <si>
    <t>SVORKA SPOJOVACI SS</t>
  </si>
  <si>
    <t>894503604</t>
  </si>
  <si>
    <t>DRAT8ALMGSIT4</t>
  </si>
  <si>
    <t>DRAT ALMGSI 8MM MEKKY 7,4M/KG</t>
  </si>
  <si>
    <t>-1293539689</t>
  </si>
  <si>
    <t>SZA</t>
  </si>
  <si>
    <t>SVORKA ZKUSEBNI SZA</t>
  </si>
  <si>
    <t>1561621194</t>
  </si>
  <si>
    <t>PV23</t>
  </si>
  <si>
    <t>PODPERA VEDENI PV 23</t>
  </si>
  <si>
    <t>-729055600</t>
  </si>
  <si>
    <t>PV1P-55</t>
  </si>
  <si>
    <t>PODPERA VEDENI PV1p-55</t>
  </si>
  <si>
    <t>491871090</t>
  </si>
  <si>
    <t>741.11</t>
  </si>
  <si>
    <t>Ostatní materiál</t>
  </si>
  <si>
    <t>1317507</t>
  </si>
  <si>
    <t>LEPIDLO MONTAZNI UNIVER. 310M</t>
  </si>
  <si>
    <t>1271959356</t>
  </si>
  <si>
    <t>741.12</t>
  </si>
  <si>
    <t>Montážní práce</t>
  </si>
  <si>
    <t>220 060401</t>
  </si>
  <si>
    <t>Utěsnění kabelu zátkou s lepidlem</t>
  </si>
  <si>
    <t>-1677333802</t>
  </si>
  <si>
    <t>740999900</t>
  </si>
  <si>
    <t>Vyhledání obvodů a zajištění beznapěť.stavu</t>
  </si>
  <si>
    <t>-1635432375</t>
  </si>
  <si>
    <t>740999901</t>
  </si>
  <si>
    <t>Práce na stávající instalaci</t>
  </si>
  <si>
    <t>-1971627350</t>
  </si>
  <si>
    <t>740999902</t>
  </si>
  <si>
    <t>Zapojení přístrojů a zařízení</t>
  </si>
  <si>
    <t>-898376273</t>
  </si>
  <si>
    <t>740999905</t>
  </si>
  <si>
    <t>Koordinace postupu práce s ostatními profesemi</t>
  </si>
  <si>
    <t>-745236061</t>
  </si>
  <si>
    <t>740999906</t>
  </si>
  <si>
    <t>Revize, zkoušky, dílčí revize</t>
  </si>
  <si>
    <t>1378930180</t>
  </si>
  <si>
    <t>740999907</t>
  </si>
  <si>
    <t>Spolupráce s revizním technikem</t>
  </si>
  <si>
    <t>-171275899</t>
  </si>
  <si>
    <t>740999912</t>
  </si>
  <si>
    <t>Oprava proj. dokumentace dle skut.stavu dle vyhl. 499/2006 S</t>
  </si>
  <si>
    <t>983080542</t>
  </si>
  <si>
    <t>740999913</t>
  </si>
  <si>
    <t>Pomocné lešení, plošina po celou dobu stavby</t>
  </si>
  <si>
    <t>1562541915</t>
  </si>
  <si>
    <t>740999914</t>
  </si>
  <si>
    <t>Montážní stroje a mechanismy</t>
  </si>
  <si>
    <t>2126054576</t>
  </si>
  <si>
    <t>741000002</t>
  </si>
  <si>
    <t>Přesun hmot (vnitrostaveništní i mimostaveništní dopravu, přesuny hmot všech jednotlivých dílů dilčích rozpočtů)</t>
  </si>
  <si>
    <t>-767927141</t>
  </si>
  <si>
    <t>741000003</t>
  </si>
  <si>
    <t>Pomocné práce (vysekání kapes pro kotvicí šrouby vodítek a prostupů pro rozvody a jejich zazdění nebo zabetonování ve zdech nebo stropech; osazení, zazdění nebo zabetonování konzol, podpěr, závěsů, pevných bodů a konstrukcí; podezdění nebo podbetonování a</t>
  </si>
  <si>
    <t>-533568595</t>
  </si>
  <si>
    <t>741000005</t>
  </si>
  <si>
    <t>Pomocný drobný materiál (drobný spojovací a kotvicí materiál, související doplňkový, podružný a montážní materiál. Součástí jsou veškeré komponenty, upevňovací prvky, podpory apod.)</t>
  </si>
  <si>
    <t>499077186</t>
  </si>
  <si>
    <t>742221110</t>
  </si>
  <si>
    <t>Montáž rozváděč sestav do 50 kg</t>
  </si>
  <si>
    <t>1694843029</t>
  </si>
  <si>
    <t>742221140</t>
  </si>
  <si>
    <t>Montáž rozváděč sestav do 500 kg</t>
  </si>
  <si>
    <t>-8791955</t>
  </si>
  <si>
    <t>742811110</t>
  </si>
  <si>
    <t>Montáž svorkovnic řad vodič-2,5 mm2</t>
  </si>
  <si>
    <t>343542214</t>
  </si>
  <si>
    <t>742894210</t>
  </si>
  <si>
    <t>Montáž tabulek pro přístr šroubov</t>
  </si>
  <si>
    <t>-2007375085</t>
  </si>
  <si>
    <t>743111115</t>
  </si>
  <si>
    <t>Mont trub inst plast tuh pevně p23</t>
  </si>
  <si>
    <t>622099480</t>
  </si>
  <si>
    <t>743111116</t>
  </si>
  <si>
    <t>Mont trub inst plast tuh pevně p26</t>
  </si>
  <si>
    <t>-1788305151</t>
  </si>
  <si>
    <t>743112115</t>
  </si>
  <si>
    <t>Montáž trub inst PH oheb pevně p23</t>
  </si>
  <si>
    <t>1804290385</t>
  </si>
  <si>
    <t>743112117</t>
  </si>
  <si>
    <t>Montáž trub inst PH oheb pevně p36</t>
  </si>
  <si>
    <t>1894306109</t>
  </si>
  <si>
    <t>743123114</t>
  </si>
  <si>
    <t>Mont trub panc kov závit pevně p21</t>
  </si>
  <si>
    <t>1361963164</t>
  </si>
  <si>
    <t>743411111</t>
  </si>
  <si>
    <t>Montáž krabic instal zapušť PH kruh</t>
  </si>
  <si>
    <t>-235913737</t>
  </si>
  <si>
    <t>743411121</t>
  </si>
  <si>
    <t>Montáž krabic instal zapušť PH 4hr</t>
  </si>
  <si>
    <t>-927295712</t>
  </si>
  <si>
    <t>743411510</t>
  </si>
  <si>
    <t>Montáž krabic instal lištových PH</t>
  </si>
  <si>
    <t>-784533440</t>
  </si>
  <si>
    <t>743412111</t>
  </si>
  <si>
    <t>Montáž krabic přístr zapušť PH kruh</t>
  </si>
  <si>
    <t>-1176019304</t>
  </si>
  <si>
    <t>743419110</t>
  </si>
  <si>
    <t>Otevření krabic vičkem na závit</t>
  </si>
  <si>
    <t>-1213165357</t>
  </si>
  <si>
    <t>743419130</t>
  </si>
  <si>
    <t>Otevření krabic vičkem na 4 šrouby</t>
  </si>
  <si>
    <t>-1249323946</t>
  </si>
  <si>
    <t>743531111</t>
  </si>
  <si>
    <t>Montáž výložníků násť svař 1 rameno</t>
  </si>
  <si>
    <t>530948260</t>
  </si>
  <si>
    <t>743552122</t>
  </si>
  <si>
    <t>Montáž žlabu kovo Mars,ZPA š.-100mm</t>
  </si>
  <si>
    <t>-1347902480</t>
  </si>
  <si>
    <t>743552124</t>
  </si>
  <si>
    <t>Montáž žlabu kovo Mars,ZPA š.-250mm</t>
  </si>
  <si>
    <t>-298318308</t>
  </si>
  <si>
    <t>743591211</t>
  </si>
  <si>
    <t>Montáž příchytek kabel-p40 mm</t>
  </si>
  <si>
    <t>-912210141</t>
  </si>
  <si>
    <t>743591214</t>
  </si>
  <si>
    <t>Montáž příchytek kabel-p90 mm</t>
  </si>
  <si>
    <t>-886131000</t>
  </si>
  <si>
    <t>743612121</t>
  </si>
  <si>
    <t>Mont uzem drátu-p10mm v zemi městě</t>
  </si>
  <si>
    <t>-9512619</t>
  </si>
  <si>
    <t>743621110</t>
  </si>
  <si>
    <t>Mont hromosvod drát s podpěr do -p10mm</t>
  </si>
  <si>
    <t>743573063</t>
  </si>
  <si>
    <t>743622100</t>
  </si>
  <si>
    <t>Montáž hromosvod svorek se 2 šrouby</t>
  </si>
  <si>
    <t>-92813484</t>
  </si>
  <si>
    <t>743622200</t>
  </si>
  <si>
    <t>Montáž hromosvod svorek se 3 šrouby</t>
  </si>
  <si>
    <t>-540103678</t>
  </si>
  <si>
    <t>743622320</t>
  </si>
  <si>
    <t>Mont hromosvod svor potrub Bernard</t>
  </si>
  <si>
    <t>-1011890124</t>
  </si>
  <si>
    <t>743624110</t>
  </si>
  <si>
    <t>Montáž hromosvod úhel,trub do zdiva</t>
  </si>
  <si>
    <t>349212585</t>
  </si>
  <si>
    <t>743624200</t>
  </si>
  <si>
    <t>Montáž hromosvod ochranných lišt</t>
  </si>
  <si>
    <t>1476858789</t>
  </si>
  <si>
    <t>743629300</t>
  </si>
  <si>
    <t>Montáž hromosvod štítku označ svodu</t>
  </si>
  <si>
    <t>984933931</t>
  </si>
  <si>
    <t>744241110</t>
  </si>
  <si>
    <t>Mont vodičů Cu-1kV pevně sk.1-0,4kg</t>
  </si>
  <si>
    <t>-845500805</t>
  </si>
  <si>
    <t>744241140</t>
  </si>
  <si>
    <t>Mont vodičů Cu-1kV pevně sk.1-1,6kg</t>
  </si>
  <si>
    <t>726105528</t>
  </si>
  <si>
    <t>744441100</t>
  </si>
  <si>
    <t>Mont kabel Cu-1kV pevně sk.1 -0,4kg</t>
  </si>
  <si>
    <t>-1835622356</t>
  </si>
  <si>
    <t>744441300</t>
  </si>
  <si>
    <t>Mont kabel Cu-1kV pevně sk.1 -1,0kg</t>
  </si>
  <si>
    <t>-330697876</t>
  </si>
  <si>
    <t>744741110</t>
  </si>
  <si>
    <t>Montáž kabelů sděl pevně sk.1-0,4kg</t>
  </si>
  <si>
    <t>1559047094</t>
  </si>
  <si>
    <t>744742810</t>
  </si>
  <si>
    <t>Montáž kabel sděl pevně sk.18-0,4kg</t>
  </si>
  <si>
    <t>1549333947</t>
  </si>
  <si>
    <t>745441150</t>
  </si>
  <si>
    <t>Mont kabel Al-1kV pevně sk.1 -2,5kg</t>
  </si>
  <si>
    <t>546419424</t>
  </si>
  <si>
    <t>745904111</t>
  </si>
  <si>
    <t>Příplat za zatahování kabelů-0,75kg</t>
  </si>
  <si>
    <t>-742222373</t>
  </si>
  <si>
    <t>745904112</t>
  </si>
  <si>
    <t>Příplatek za zatahování kabelů-2kg</t>
  </si>
  <si>
    <t>1916323209</t>
  </si>
  <si>
    <t>745904113</t>
  </si>
  <si>
    <t>Příplatek za zatahování kabelů-4kg</t>
  </si>
  <si>
    <t>-359450478</t>
  </si>
  <si>
    <t>746212110</t>
  </si>
  <si>
    <t>Ukončení vodičů na svorkov 2,5 mm2</t>
  </si>
  <si>
    <t>-1429894452</t>
  </si>
  <si>
    <t>746214110</t>
  </si>
  <si>
    <t>Ukončení vodičů kabelov okem -25mm2</t>
  </si>
  <si>
    <t>1276211573</t>
  </si>
  <si>
    <t>746214150</t>
  </si>
  <si>
    <t>Ukončení vodičů kabelov okem 95 mm2</t>
  </si>
  <si>
    <t>913091235</t>
  </si>
  <si>
    <t>746511123</t>
  </si>
  <si>
    <t>Propoj kabelů spojkou-1kV SVp-4x95</t>
  </si>
  <si>
    <t>-400798263</t>
  </si>
  <si>
    <t>747111211</t>
  </si>
  <si>
    <t>Montáž vypínačů nástěn venk 1-1pól</t>
  </si>
  <si>
    <t>1358389527</t>
  </si>
  <si>
    <t>747111226</t>
  </si>
  <si>
    <t>Mont přepínačů nástěn venk 6-stříd</t>
  </si>
  <si>
    <t>1380840447</t>
  </si>
  <si>
    <t>747112111</t>
  </si>
  <si>
    <t>Montáž vypínačů zapuštěných 1-1pól</t>
  </si>
  <si>
    <t>-475635918</t>
  </si>
  <si>
    <t>747112211</t>
  </si>
  <si>
    <t>Mont ovlad 1pól zapušt 0/1-tlač vyp</t>
  </si>
  <si>
    <t>565169694</t>
  </si>
  <si>
    <t>747112451</t>
  </si>
  <si>
    <t>Mont přepínač zapuštěn 5A-seriových</t>
  </si>
  <si>
    <t>1834103036</t>
  </si>
  <si>
    <t>747112452</t>
  </si>
  <si>
    <t>Mont přepínač zapuštěn 5B-dvojitých</t>
  </si>
  <si>
    <t>1089369389</t>
  </si>
  <si>
    <t>747112461</t>
  </si>
  <si>
    <t>Mont přepínač zapuštěn 6-střídavých</t>
  </si>
  <si>
    <t>1545167490</t>
  </si>
  <si>
    <t>747112471</t>
  </si>
  <si>
    <t>Mont přepínač zapuštěn 7-křížových</t>
  </si>
  <si>
    <t>-359573151</t>
  </si>
  <si>
    <t>747121220</t>
  </si>
  <si>
    <t>Montáž spínač 3pól nástěn venk -25A</t>
  </si>
  <si>
    <t>1367831982</t>
  </si>
  <si>
    <t>747131310</t>
  </si>
  <si>
    <t>Mont spínačů s dálk ovlad 1kontakt</t>
  </si>
  <si>
    <t>1678358133</t>
  </si>
  <si>
    <t>747131320</t>
  </si>
  <si>
    <t>Mont spínačů s dálk ovlad 2kontakt</t>
  </si>
  <si>
    <t>1077206394</t>
  </si>
  <si>
    <t>747161240</t>
  </si>
  <si>
    <t>Mont zásuv domov zapušt 2P+Z 2zapoj</t>
  </si>
  <si>
    <t>835119992</t>
  </si>
  <si>
    <t>747161523</t>
  </si>
  <si>
    <t>Mont zásuvek domov krabic venk 2P+Z</t>
  </si>
  <si>
    <t>1438536995</t>
  </si>
  <si>
    <t>747162411</t>
  </si>
  <si>
    <t>Montáž zásuvek průmysl 3P+Z CZ 164.</t>
  </si>
  <si>
    <t>-21830969</t>
  </si>
  <si>
    <t>747221320</t>
  </si>
  <si>
    <t>Montáž bleskojistek do 25 kV 10 kA</t>
  </si>
  <si>
    <t>388204544</t>
  </si>
  <si>
    <t>747411111</t>
  </si>
  <si>
    <t>Montáž ovladačů vestav T6 1tlačítko</t>
  </si>
  <si>
    <t>1654898167</t>
  </si>
  <si>
    <t>748122114</t>
  </si>
  <si>
    <t>mtz svit zariv pru str pris 2zdkryt</t>
  </si>
  <si>
    <t>709111363</t>
  </si>
  <si>
    <t>749111210</t>
  </si>
  <si>
    <t>mtz konstr pro pristroj-5 kg+zhotov</t>
  </si>
  <si>
    <t>-1962244937</t>
  </si>
  <si>
    <t>749911270</t>
  </si>
  <si>
    <t>zhotoveni otvoru kruhovych-200 mm</t>
  </si>
  <si>
    <t>1883896636</t>
  </si>
  <si>
    <t>741.14</t>
  </si>
  <si>
    <t>Stavební práce při elektromontážích</t>
  </si>
  <si>
    <t>110002200</t>
  </si>
  <si>
    <t>Vytyč vedení podzem v zástavbě</t>
  </si>
  <si>
    <t>km</t>
  </si>
  <si>
    <t>1117486865</t>
  </si>
  <si>
    <t>132311318</t>
  </si>
  <si>
    <t>Rýhy ručně š.35 cm, hl.80 cm, tř.3</t>
  </si>
  <si>
    <t>-192322550</t>
  </si>
  <si>
    <t>171401000</t>
  </si>
  <si>
    <t>Ulož sypaníny do násypu zhut tř.3-4</t>
  </si>
  <si>
    <t>-256480638</t>
  </si>
  <si>
    <t>174311318</t>
  </si>
  <si>
    <t>Zásyp rýh ručně š.35cm,hl.80cm,tř.3</t>
  </si>
  <si>
    <t>1601017051</t>
  </si>
  <si>
    <t>451572110</t>
  </si>
  <si>
    <t>Lože pískové tl.10 cm, š.do 65 cm</t>
  </si>
  <si>
    <t>-342782432</t>
  </si>
  <si>
    <t>953993120</t>
  </si>
  <si>
    <t>Osazení hmoždinek stěn cihel d.8 mm</t>
  </si>
  <si>
    <t>1133628544</t>
  </si>
  <si>
    <t>953994320</t>
  </si>
  <si>
    <t>Osaz hmoždinek stropů želbet d.8 mm</t>
  </si>
  <si>
    <t>362450712</t>
  </si>
  <si>
    <t>971032100</t>
  </si>
  <si>
    <t>Bourání otv zdi cih 0,09m2, tl.15cm</t>
  </si>
  <si>
    <t>1850394218</t>
  </si>
  <si>
    <t>971032300</t>
  </si>
  <si>
    <t>Bourání otv zdi cih 0,09m2, tl.45cm</t>
  </si>
  <si>
    <t>-1690005724</t>
  </si>
  <si>
    <t>973031100</t>
  </si>
  <si>
    <t>Sekání kapes zdi cih.krabic 7x7x5</t>
  </si>
  <si>
    <t>1424354682</t>
  </si>
  <si>
    <t>973031300</t>
  </si>
  <si>
    <t>Sekání kapes zdi cih.krabic15x15x10</t>
  </si>
  <si>
    <t>-121129870</t>
  </si>
  <si>
    <t>973032411</t>
  </si>
  <si>
    <t>Sekání kapes zdi cih.pro rozváděč</t>
  </si>
  <si>
    <t>183251662</t>
  </si>
  <si>
    <t>974031110</t>
  </si>
  <si>
    <t>Sekání rýh zdi cih hl.3 cm š.3 cm</t>
  </si>
  <si>
    <t>1573198084</t>
  </si>
  <si>
    <t>974031220</t>
  </si>
  <si>
    <t>Sekání rýh zdi cih hl.5 cm š.5 cm</t>
  </si>
  <si>
    <t>-1373544131</t>
  </si>
  <si>
    <t>741.15</t>
  </si>
  <si>
    <t>Montáže slaboproudů</t>
  </si>
  <si>
    <t>MS000681</t>
  </si>
  <si>
    <t xml:space="preserve">zásuvka s modulem Cat.6 - 2x RJ45  FTP</t>
  </si>
  <si>
    <t>2001990106</t>
  </si>
  <si>
    <t>MS000731</t>
  </si>
  <si>
    <t>ukončení kab. 4páry FTP na bloku cat.6</t>
  </si>
  <si>
    <t>-1018340711</t>
  </si>
  <si>
    <t>MS000831</t>
  </si>
  <si>
    <t>Montáž nátěnného rozvaděče</t>
  </si>
  <si>
    <t>-2025239839</t>
  </si>
  <si>
    <t>MS000841</t>
  </si>
  <si>
    <t>Instalace panelu 1 - 2 U včetně upevnění modulů</t>
  </si>
  <si>
    <t>-997409294</t>
  </si>
  <si>
    <t>MS000861</t>
  </si>
  <si>
    <t>Upevnění zařízení k vedení vodičů</t>
  </si>
  <si>
    <t>1142966297</t>
  </si>
  <si>
    <t>MS000881</t>
  </si>
  <si>
    <t>Upevnění police do rozvaděče</t>
  </si>
  <si>
    <t>-105628308</t>
  </si>
  <si>
    <t>MS000891</t>
  </si>
  <si>
    <t>Montáž panelu krycího 1U - 3U</t>
  </si>
  <si>
    <t>-1410329733</t>
  </si>
  <si>
    <t>MS000999</t>
  </si>
  <si>
    <t>Uzemnění datového rozvaděče</t>
  </si>
  <si>
    <t>-2078382493</t>
  </si>
  <si>
    <t>MS001001</t>
  </si>
  <si>
    <t xml:space="preserve">Upevnění bloku napájení   230V</t>
  </si>
  <si>
    <t>509076983</t>
  </si>
  <si>
    <t>MS001021</t>
  </si>
  <si>
    <t>zhotovení kabelového štítku</t>
  </si>
  <si>
    <t>-837497272</t>
  </si>
  <si>
    <t>MS001031</t>
  </si>
  <si>
    <t>Zhotovení štítku na výstupní modul</t>
  </si>
  <si>
    <t>-1178893418</t>
  </si>
  <si>
    <t>MS001041</t>
  </si>
  <si>
    <t xml:space="preserve">Zhotovení štítku na  panel</t>
  </si>
  <si>
    <t>1707542916</t>
  </si>
  <si>
    <t>MS001211</t>
  </si>
  <si>
    <t>Měření RJ 45 UTP, FTP</t>
  </si>
  <si>
    <t>696269804</t>
  </si>
  <si>
    <t>741.16</t>
  </si>
  <si>
    <t>Demontáže dle ceníku M741</t>
  </si>
  <si>
    <t>740999902dem</t>
  </si>
  <si>
    <t>Demontáž stávajících rozvodů, stávající kabeláže, koncových prvků - svítidel, zásuvek, spínačů, rozváděčů, kabelového úložného systému, ochrany před bleskem</t>
  </si>
  <si>
    <t>1471118076</t>
  </si>
  <si>
    <t>742894210dem</t>
  </si>
  <si>
    <t>-2050200090</t>
  </si>
  <si>
    <t>743621110dem</t>
  </si>
  <si>
    <t>-415006631</t>
  </si>
  <si>
    <t>743622100dem</t>
  </si>
  <si>
    <t>1046324333</t>
  </si>
  <si>
    <t>743622200dem</t>
  </si>
  <si>
    <t>-2142268212</t>
  </si>
  <si>
    <t>743624110dem</t>
  </si>
  <si>
    <t>-288245312</t>
  </si>
  <si>
    <t>743624200dem</t>
  </si>
  <si>
    <t>-1109700348</t>
  </si>
  <si>
    <t>743629300dem</t>
  </si>
  <si>
    <t>-1107672280</t>
  </si>
  <si>
    <t>741.2</t>
  </si>
  <si>
    <t>Ukončovací prvky a svorkovnice</t>
  </si>
  <si>
    <t>I142708</t>
  </si>
  <si>
    <t>PASEK CU 15X500MM K ZSA16</t>
  </si>
  <si>
    <t>-658558190</t>
  </si>
  <si>
    <t>273-104</t>
  </si>
  <si>
    <t>SVORKA KRABICOVA 3X1-2,5MM</t>
  </si>
  <si>
    <t>647533350</t>
  </si>
  <si>
    <t>10565</t>
  </si>
  <si>
    <t>SPOJKA SMOE 81518</t>
  </si>
  <si>
    <t>398755244</t>
  </si>
  <si>
    <t>VPP4/360</t>
  </si>
  <si>
    <t>PRICHYTKA VAZ. VPP 4/360</t>
  </si>
  <si>
    <t>-1766424660</t>
  </si>
  <si>
    <t>95KU-L</t>
  </si>
  <si>
    <t>SPOJKA KABELOVA 95 KU-L</t>
  </si>
  <si>
    <t>-1239002490</t>
  </si>
  <si>
    <t>10X8KU-L</t>
  </si>
  <si>
    <t>OKO KABELOVE 10X8 KU-L</t>
  </si>
  <si>
    <t>-421771430</t>
  </si>
  <si>
    <t>I131307</t>
  </si>
  <si>
    <t xml:space="preserve">SVORKA ZEMNICI BECOV  ZSA16</t>
  </si>
  <si>
    <t>1570877406</t>
  </si>
  <si>
    <t>95X10KU-L</t>
  </si>
  <si>
    <t>OKO KABELOVE 95X10 KU-L</t>
  </si>
  <si>
    <t>1760297866</t>
  </si>
  <si>
    <t>25X8KU-L</t>
  </si>
  <si>
    <t>OKO KABELOVE 25X8 KU-L</t>
  </si>
  <si>
    <t>1757557191</t>
  </si>
  <si>
    <t>741.3</t>
  </si>
  <si>
    <t>Úložný materiál,krabice a příslušenství</t>
  </si>
  <si>
    <t>5325</t>
  </si>
  <si>
    <t>PRICHYTKA TRUBKY PVC 5320</t>
  </si>
  <si>
    <t>312513415</t>
  </si>
  <si>
    <t>5332FB</t>
  </si>
  <si>
    <t>PRICHYTKA TRUBKY PVC RAL9005</t>
  </si>
  <si>
    <t>-94372745</t>
  </si>
  <si>
    <t>DZDS100/BS</t>
  </si>
  <si>
    <t>PODPERA NA STENU DZDS 100/BS</t>
  </si>
  <si>
    <t>241174327</t>
  </si>
  <si>
    <t>5325FB</t>
  </si>
  <si>
    <t>PRICHYTKA TRUBKY PVC 5325FB</t>
  </si>
  <si>
    <t>-1784011838</t>
  </si>
  <si>
    <t>321/1</t>
  </si>
  <si>
    <t>SPOJKA PANCEROVYCH TRUBEK</t>
  </si>
  <si>
    <t>-1788619679</t>
  </si>
  <si>
    <t>4120</t>
  </si>
  <si>
    <t>KOLENO TRUBKY PVC 4120</t>
  </si>
  <si>
    <t>1381001553</t>
  </si>
  <si>
    <t>4132KB</t>
  </si>
  <si>
    <t>KOLENO TRUBKY PVC RAL7035 320N</t>
  </si>
  <si>
    <t>-824373543</t>
  </si>
  <si>
    <t>DZDS200/BS</t>
  </si>
  <si>
    <t>PODPERA NA STENU</t>
  </si>
  <si>
    <t>1029589597</t>
  </si>
  <si>
    <t>DZ60X200BZNCR</t>
  </si>
  <si>
    <t>ZLAB DRATENY DZ 60X200BZNCR</t>
  </si>
  <si>
    <t>-1319436186</t>
  </si>
  <si>
    <t>DZ60X300BZNCR</t>
  </si>
  <si>
    <t>ZLAB DRATENY DZ 60X300BZNCR 3</t>
  </si>
  <si>
    <t>1667395902</t>
  </si>
  <si>
    <t>DZ60X60BZNCR</t>
  </si>
  <si>
    <t>ZLAB DRATENY DZ 60X60 BZNCR 3M</t>
  </si>
  <si>
    <t>1632118506</t>
  </si>
  <si>
    <t>SB6.3X35ZNCR</t>
  </si>
  <si>
    <t>SROUB DO BETONU SB6,3X35ZNCR</t>
  </si>
  <si>
    <t>-56566041</t>
  </si>
  <si>
    <t>DZDS300/BS</t>
  </si>
  <si>
    <t>PODPERA NA STENU DZDS 300/BS</t>
  </si>
  <si>
    <t>625334935</t>
  </si>
  <si>
    <t>DZS/BZNCR</t>
  </si>
  <si>
    <t>SPOJKA DZS/B ZNCR</t>
  </si>
  <si>
    <t>2037883281</t>
  </si>
  <si>
    <t>6716EZNCRPO</t>
  </si>
  <si>
    <t>PRICHYTKA KABELOVA 6716E ZNCRPO</t>
  </si>
  <si>
    <t>1934619315</t>
  </si>
  <si>
    <t>1532</t>
  </si>
  <si>
    <t>TRUBKA TUHA PVC 320N 3M 1532</t>
  </si>
  <si>
    <t>-1093347058</t>
  </si>
  <si>
    <t>HMOZDINKA8/100M</t>
  </si>
  <si>
    <t>HMOZDINKA 8/100MMZATLOUK. NH</t>
  </si>
  <si>
    <t>1857011401</t>
  </si>
  <si>
    <t>3054</t>
  </si>
  <si>
    <t>PRICHYTKA KABEL.SVAZKU SH 30</t>
  </si>
  <si>
    <t>-610337947</t>
  </si>
  <si>
    <t>0232KB</t>
  </si>
  <si>
    <t>SPOJKA PVC TRUBEK RAL7035</t>
  </si>
  <si>
    <t>1337869537</t>
  </si>
  <si>
    <t>6121</t>
  </si>
  <si>
    <t>KOLENO PANCER 6121 ECZ</t>
  </si>
  <si>
    <t>-869338395</t>
  </si>
  <si>
    <t>KUZ-V</t>
  </si>
  <si>
    <t>KRABICE DO ZAT.S VIKEM</t>
  </si>
  <si>
    <t>-354464543</t>
  </si>
  <si>
    <t>KU68-1901</t>
  </si>
  <si>
    <t>KRABICE UNIVERZALNI 1901 KU 68</t>
  </si>
  <si>
    <t>-613992921</t>
  </si>
  <si>
    <t>KU68-1902</t>
  </si>
  <si>
    <t>KRABICE UNIVERZALNI 1902 KU 68</t>
  </si>
  <si>
    <t>-1805985677</t>
  </si>
  <si>
    <t>KPR68</t>
  </si>
  <si>
    <t>KRABICE PRISTROJOVA KPR 68</t>
  </si>
  <si>
    <t>-1929149462</t>
  </si>
  <si>
    <t>0220KB</t>
  </si>
  <si>
    <t>SPOJKA PVC TRUBEK 0220</t>
  </si>
  <si>
    <t>-139661362</t>
  </si>
  <si>
    <t>1432</t>
  </si>
  <si>
    <t>TRUBKA MONOFLEX 320N 1432</t>
  </si>
  <si>
    <t>-226164137</t>
  </si>
  <si>
    <t>1520</t>
  </si>
  <si>
    <t>TRUBKA TUHA PVC 320N 3M 1520</t>
  </si>
  <si>
    <t>1851674472</t>
  </si>
  <si>
    <t>1425</t>
  </si>
  <si>
    <t>TRUBKA MONOFLEX 320N 1425</t>
  </si>
  <si>
    <t>1395269827</t>
  </si>
  <si>
    <t>6021N</t>
  </si>
  <si>
    <t>TRUBKA PANCEROVA NELAKOVANA 3M</t>
  </si>
  <si>
    <t>1498774285</t>
  </si>
  <si>
    <t>8135</t>
  </si>
  <si>
    <t>KRABICE 8135 S KRYTEM IP54</t>
  </si>
  <si>
    <t>-2038173793</t>
  </si>
  <si>
    <t>5220ZN</t>
  </si>
  <si>
    <t>PRICHYTKA TYP OMEGA 5220ZNM</t>
  </si>
  <si>
    <t>1464946115</t>
  </si>
  <si>
    <t>741.4</t>
  </si>
  <si>
    <t>Svítidla</t>
  </si>
  <si>
    <t>LED-1L14B07KN62</t>
  </si>
  <si>
    <t>Typ svítidla E - svítidlo LED přisazené kruhové ∅300, nestmívatelné, 1x19W, bílý korpus, opálový kryt, IP44, 2700lm, 4000K, distribuce světla symetrická, CRI &gt;80, integrované pohybové čidlo, rozměry ∅300 x 111 mm</t>
  </si>
  <si>
    <t>-1243962787</t>
  </si>
  <si>
    <t>OZN/ETE/3W/C/1/</t>
  </si>
  <si>
    <t>Typ svítidla N1 - svítidlo nouzové LED přisazené 1x3W, 350lm, 1hod, IP65, autotest, svítící při výpadku, včetně baterie Ni-Cd 3,6V, korpus plastový, barvy bílé, polykarbonátový kryt, rozměry 276 x 143 x 44 mm</t>
  </si>
  <si>
    <t>1500650585</t>
  </si>
  <si>
    <t>OZN/ETE/3W/C/1/.</t>
  </si>
  <si>
    <t>Typ svítidla N2 - svítidlo nouzové LED přisazené s piktogramem 1x3W, 350lm, 1hod, IP65, autotest, svítící při výpadku, včetně baterie Ni-Cd 3,6V, korpus plastový, barvy bílé, polykarbonátový kryt, rozměry 276 x 143 x 44 mm</t>
  </si>
  <si>
    <t>-1028422295</t>
  </si>
  <si>
    <t>LED-2L25B07U12/</t>
  </si>
  <si>
    <t>Typ svítidla D - svítidlo LED přisazené, nestmívatelné, 1x21W, ocelový korpus, barvy bílé, strukturovaný plastový kryt, IP44, 2080lm, 4000K, distribuce světla symetrické, rozměry 610 x 120 x 75 mm</t>
  </si>
  <si>
    <t>291826493</t>
  </si>
  <si>
    <t>PL5000M2W4ND</t>
  </si>
  <si>
    <t>Typ svítidla A - svítidlo LED přisazené liniové, nestmívatelné, 1x40W, zdroj 1400mA, IP65, IK08, 5500lm, 4000K, CRI 80-89, širokozářič &gt;80°, korpus plastový, barvy šedé, opálový kryt, distribuce světla symetrická, rozměry 1275 x 135 x 100 mm</t>
  </si>
  <si>
    <t>-1814455152</t>
  </si>
  <si>
    <t>SPMN3000KN4/E37</t>
  </si>
  <si>
    <t>Typ svítidla B - svítidlo LED vestavné kruhové, nestmívatelné, 1x28W, ocelový korpus, barvy bílé, strukturovaný plastový kryt, IP54, 3000lm, 4000K, CRI 80-89, extrémní širokozářič &gt;80°, distribuce světla symetrické, rozměry Ø390 x 90 mm</t>
  </si>
  <si>
    <t>-1119624368</t>
  </si>
  <si>
    <t>LAB4000A4KN600N</t>
  </si>
  <si>
    <t>Typ svítidla C - svítidlo LED vestavné čtverec, nestmívatelné, 1x32W, zdroj 350mA, ocelový korpus, barvy bílé, kryt strukturovaný plast, IP65, 3500lm, 4000K, CRI 90-100, extrémní širokozářič &gt;80°, distribuce světla symetrické, rozměry 596 x 596 x 85 mm</t>
  </si>
  <si>
    <t>-1080447727</t>
  </si>
  <si>
    <t>741.5</t>
  </si>
  <si>
    <t>Spínače,zásuvky a vidlice</t>
  </si>
  <si>
    <t>3903N-C06541B</t>
  </si>
  <si>
    <t xml:space="preserve">KRABICE NAST.45X45 IP44     V+</t>
  </si>
  <si>
    <t>-2005934594</t>
  </si>
  <si>
    <t>3558N-C01510B</t>
  </si>
  <si>
    <t xml:space="preserve">SPINAC C.1 IP44 BILA  VARIANT+</t>
  </si>
  <si>
    <t>1021708164</t>
  </si>
  <si>
    <t>136811-1</t>
  </si>
  <si>
    <t>ZASUVKA 22,5X45 SE ZACLONKOU</t>
  </si>
  <si>
    <t>1037919911</t>
  </si>
  <si>
    <t>5519A-A02357B</t>
  </si>
  <si>
    <t>ZASUVKA 1NAS. BEZS. S CLON. TA</t>
  </si>
  <si>
    <t>1652612748</t>
  </si>
  <si>
    <t>R304373</t>
  </si>
  <si>
    <t>KONEKTOR CAT.6 STINEN.</t>
  </si>
  <si>
    <t>-1801653364</t>
  </si>
  <si>
    <t>3558N-C06510B</t>
  </si>
  <si>
    <t xml:space="preserve">PREPINAC RAZ.6 IP 44 BILA   V+</t>
  </si>
  <si>
    <t>-202626133</t>
  </si>
  <si>
    <t>5599A-A02357B</t>
  </si>
  <si>
    <t>ZASUVKA BILA S PREP.OCHRANOU</t>
  </si>
  <si>
    <t>1925787381</t>
  </si>
  <si>
    <t>6899-0-2305</t>
  </si>
  <si>
    <t>KRABICE PRO SNIMAC BUSCH-W</t>
  </si>
  <si>
    <t>1137215720</t>
  </si>
  <si>
    <t>3558N-C86510B</t>
  </si>
  <si>
    <t xml:space="preserve">OVLADAC PREP.RAZ.6/0 IP44   V+</t>
  </si>
  <si>
    <t>246031990</t>
  </si>
  <si>
    <t>3558N-C52510B</t>
  </si>
  <si>
    <t>PREPINAC RAZ.6+6 IP 44 BILA V+</t>
  </si>
  <si>
    <t>-1292714803</t>
  </si>
  <si>
    <t>5518N-C02510B</t>
  </si>
  <si>
    <t xml:space="preserve">ZASUVKA S VICKEM BILA IP44  V+</t>
  </si>
  <si>
    <t>155000191</t>
  </si>
  <si>
    <t>5014A-B1018</t>
  </si>
  <si>
    <t>MASKA 2-NASOBNA</t>
  </si>
  <si>
    <t>-883157661</t>
  </si>
  <si>
    <t>3901A-B10B</t>
  </si>
  <si>
    <t xml:space="preserve">RAMECEK 1NASOBNY BILA       TA</t>
  </si>
  <si>
    <t>-15277512</t>
  </si>
  <si>
    <t>3559-A01345</t>
  </si>
  <si>
    <t>SPINAC C.1 BEZSROUBOVY</t>
  </si>
  <si>
    <t>1228167879</t>
  </si>
  <si>
    <t>5014A-A100B</t>
  </si>
  <si>
    <t xml:space="preserve">ZASUVKA DATOVA BILA         TA</t>
  </si>
  <si>
    <t>-714546429</t>
  </si>
  <si>
    <t>3558A-A651B</t>
  </si>
  <si>
    <t xml:space="preserve">KOLEBKA JEDNOD. BILA        TA</t>
  </si>
  <si>
    <t>-1499459896</t>
  </si>
  <si>
    <t>3558A-A652B</t>
  </si>
  <si>
    <t xml:space="preserve">KOLEBKA DELENA  BILA        TA</t>
  </si>
  <si>
    <t>-943031477</t>
  </si>
  <si>
    <t>3559-A05345</t>
  </si>
  <si>
    <t>SPINAC C.5 BEZSROUBOVY</t>
  </si>
  <si>
    <t>-1522596874</t>
  </si>
  <si>
    <t>3559-A91345</t>
  </si>
  <si>
    <t>SPINAC C.1/0SO BEZSROUBOVY</t>
  </si>
  <si>
    <t>198487262</t>
  </si>
  <si>
    <t>D1960933</t>
  </si>
  <si>
    <t>ZASUVKA 416RS6 16A,5P.,415V</t>
  </si>
  <si>
    <t>937458441</t>
  </si>
  <si>
    <t>3559-A52345</t>
  </si>
  <si>
    <t>SPINAC C.5B BEZSROUBOVY (6+6)</t>
  </si>
  <si>
    <t>2018962533</t>
  </si>
  <si>
    <t>3559-A06345</t>
  </si>
  <si>
    <t>SPINAC C.6 BEZSROUBOVY</t>
  </si>
  <si>
    <t>-1935764222</t>
  </si>
  <si>
    <t>3559-A07345</t>
  </si>
  <si>
    <t>SPINAC C.7 BEZSROUBOVY</t>
  </si>
  <si>
    <t>1476186919</t>
  </si>
  <si>
    <t>6800-0-2519</t>
  </si>
  <si>
    <t>Snímač pohybu Busch-Wächter® BasicLINE Corridor</t>
  </si>
  <si>
    <t>-93053807</t>
  </si>
  <si>
    <t>741.6</t>
  </si>
  <si>
    <t>Strukturovaná kabeláž</t>
  </si>
  <si>
    <t>DSK000178125</t>
  </si>
  <si>
    <t>19"vyvazovací panel 1U 5x plastová úchytka</t>
  </si>
  <si>
    <t>-490461531</t>
  </si>
  <si>
    <t>DSK000178165</t>
  </si>
  <si>
    <t>Záslepka 1U</t>
  </si>
  <si>
    <t>-1875525230</t>
  </si>
  <si>
    <t>DSK000181280</t>
  </si>
  <si>
    <t>Napájecí panel ACAR 5x 230 V, 50 Hz s přepěťovou ochranou</t>
  </si>
  <si>
    <t>-1682912465</t>
  </si>
  <si>
    <t>DSK000176430</t>
  </si>
  <si>
    <t>Patch Panel 24 port FTP Cat.6 1U</t>
  </si>
  <si>
    <t>2034253128</t>
  </si>
  <si>
    <t>DSK000177165</t>
  </si>
  <si>
    <t>19" nástěnný dvoudílný rozvaděč 15U/600/600</t>
  </si>
  <si>
    <t>1787905776</t>
  </si>
  <si>
    <t>DSK000178030</t>
  </si>
  <si>
    <t>Polička pevná s perforací 1U/350mm, černá</t>
  </si>
  <si>
    <t>-730591838</t>
  </si>
  <si>
    <t>741.7</t>
  </si>
  <si>
    <t>Rozváděče,skříně a příslušenství</t>
  </si>
  <si>
    <t>231273</t>
  </si>
  <si>
    <t>OCHRANA TLACITKA M22-XGPV</t>
  </si>
  <si>
    <t>-1470182694</t>
  </si>
  <si>
    <t>199</t>
  </si>
  <si>
    <t>V410</t>
  </si>
  <si>
    <t>SKRIN ZASUVKOVA ZSF20200000.1 /3958</t>
  </si>
  <si>
    <t>-379053116</t>
  </si>
  <si>
    <t>216524</t>
  </si>
  <si>
    <t>OVLADAC M22-PV/KC02/IY</t>
  </si>
  <si>
    <t>-1686908611</t>
  </si>
  <si>
    <t>201</t>
  </si>
  <si>
    <t>E000000000019</t>
  </si>
  <si>
    <t>Rozváděč RMS dle PD</t>
  </si>
  <si>
    <t>394325708</t>
  </si>
  <si>
    <t>GW42201</t>
  </si>
  <si>
    <t>SKRIN NOUZ.VYP. 1NA+1NC IP55</t>
  </si>
  <si>
    <t>115097764</t>
  </si>
  <si>
    <t>741.8</t>
  </si>
  <si>
    <t>El. přístroje a příslušenství</t>
  </si>
  <si>
    <t>203</t>
  </si>
  <si>
    <t>KEM425U</t>
  </si>
  <si>
    <t>SPINAC KEM 425U</t>
  </si>
  <si>
    <t>-1867031577</t>
  </si>
  <si>
    <t>CZ-275A</t>
  </si>
  <si>
    <t>SVODIC CZ-275A</t>
  </si>
  <si>
    <t>1199798007</t>
  </si>
  <si>
    <t>205</t>
  </si>
  <si>
    <t>8,59519E12</t>
  </si>
  <si>
    <t>RELE MULTIFUNKCNI SMR-T SUPER</t>
  </si>
  <si>
    <t>-1774622041</t>
  </si>
  <si>
    <t>741.9</t>
  </si>
  <si>
    <t>Ocelové konstrukce a kabelové rošty</t>
  </si>
  <si>
    <t>VL000059</t>
  </si>
  <si>
    <t>Ocel profilová pozinkovaná všeobecně</t>
  </si>
  <si>
    <t>1124009511</t>
  </si>
  <si>
    <t>741.1</t>
  </si>
  <si>
    <t>Kabely,vodiče a příslušenství</t>
  </si>
  <si>
    <t>207</t>
  </si>
  <si>
    <t>E000000089820</t>
  </si>
  <si>
    <t>VODIC H07V-K 95 ZZL</t>
  </si>
  <si>
    <t>1203766466</t>
  </si>
  <si>
    <t>H07V-K25ZZL</t>
  </si>
  <si>
    <t>VODIC H07V-K 25 ZELENOZLUTY</t>
  </si>
  <si>
    <t>-840990824</t>
  </si>
  <si>
    <t>209</t>
  </si>
  <si>
    <t>H07V-K10ZZL</t>
  </si>
  <si>
    <t>VODIC H07V-K 10 ZELENOZLUTY</t>
  </si>
  <si>
    <t>1130535312</t>
  </si>
  <si>
    <t>H07V-U6ZZL</t>
  </si>
  <si>
    <t>VODIC H07V-U 6 ZELENOZLUTY</t>
  </si>
  <si>
    <t>928418927</t>
  </si>
  <si>
    <t>211</t>
  </si>
  <si>
    <t>AYKY-J4X95</t>
  </si>
  <si>
    <t>KABEL AYKY-J 4x95</t>
  </si>
  <si>
    <t>-1190692685</t>
  </si>
  <si>
    <t>PRAFLADUR-PH120</t>
  </si>
  <si>
    <t>KABEL PRAFLADUR-PH120-O 3x1,5</t>
  </si>
  <si>
    <t>903698621</t>
  </si>
  <si>
    <t>213</t>
  </si>
  <si>
    <t>SXKD-6-FTP-LSOH</t>
  </si>
  <si>
    <t xml:space="preserve">KABEL 4x2xAWG23 FTP cat.6  LSOH</t>
  </si>
  <si>
    <t>-795566200</t>
  </si>
  <si>
    <t>CYKY-J3X2,5</t>
  </si>
  <si>
    <t>KABEL CYKY-J 3x2,5</t>
  </si>
  <si>
    <t>759601080</t>
  </si>
  <si>
    <t>215</t>
  </si>
  <si>
    <t>CYKY-J3X1,5</t>
  </si>
  <si>
    <t>KABEL CYKY-J 3x1,5</t>
  </si>
  <si>
    <t>-617584132</t>
  </si>
  <si>
    <t>CYKY-O3X1,5</t>
  </si>
  <si>
    <t>KABEL CYKY-O 3x1,5</t>
  </si>
  <si>
    <t>-1539131158</t>
  </si>
  <si>
    <t>217</t>
  </si>
  <si>
    <t>CYKY-J5X1,5</t>
  </si>
  <si>
    <t>KABEL CYKY-J 5x1,5</t>
  </si>
  <si>
    <t>-2125397609</t>
  </si>
  <si>
    <t>JYTY-O4X1</t>
  </si>
  <si>
    <t>KABEL JYTY-O 4x1</t>
  </si>
  <si>
    <t>-111299451</t>
  </si>
  <si>
    <t>219</t>
  </si>
  <si>
    <t>CYKY-J5X10</t>
  </si>
  <si>
    <t>KABEL CYKY-J 5x10</t>
  </si>
  <si>
    <t>-1056965899</t>
  </si>
  <si>
    <t>CYKY-J5X2,5</t>
  </si>
  <si>
    <t>KABEL CYKY-J 5x2,5</t>
  </si>
  <si>
    <t>1707610024</t>
  </si>
  <si>
    <t>SO 04 - Zdravotechnika</t>
  </si>
  <si>
    <t xml:space="preserve">    6 - Úpravy povrchů vnitřní</t>
  </si>
  <si>
    <t xml:space="preserve">    719 - Demontážní práce</t>
  </si>
  <si>
    <t xml:space="preserve">    799 - Ostatní</t>
  </si>
  <si>
    <t xml:space="preserve">    721 - Vnitřní kanalizace</t>
  </si>
  <si>
    <t xml:space="preserve">    722 - Vnitřní vodovod</t>
  </si>
  <si>
    <t xml:space="preserve">    725 - Zařizovací předměty</t>
  </si>
  <si>
    <t>131001600T00</t>
  </si>
  <si>
    <t>Odvoz zeminy na skládku</t>
  </si>
  <si>
    <t>-1147701319</t>
  </si>
  <si>
    <t>132201211R00</t>
  </si>
  <si>
    <t xml:space="preserve">Hloubení rýh šířky přes 60 do 200 cm do 100 m3, v hornině 3, hloubení strojně </t>
  </si>
  <si>
    <t>-1812522269</t>
  </si>
  <si>
    <t>133101101R00</t>
  </si>
  <si>
    <t>Hloubení šachet v horninách 1 a 2</t>
  </si>
  <si>
    <t>-455269608</t>
  </si>
  <si>
    <t>161101102R00</t>
  </si>
  <si>
    <t>Svislé přemístění výkopku z horniny 1 až 4, při hloubce výkopu přes 2,5 do 4 m</t>
  </si>
  <si>
    <t>719594840</t>
  </si>
  <si>
    <t>171201201R00</t>
  </si>
  <si>
    <t>Uložení sypaniny na dočasnou skládku tak, že na 1 m2 plochy připadá přes 2 m3 výkopku nebo ornice</t>
  </si>
  <si>
    <t>2063553499</t>
  </si>
  <si>
    <t>174101101R00</t>
  </si>
  <si>
    <t>Zásyp sypaninou se zhutněním jam, šachet, rýh nebo kolem objektů v těchto vykopávkách</t>
  </si>
  <si>
    <t>-1327495356</t>
  </si>
  <si>
    <t>199000005R00</t>
  </si>
  <si>
    <t>Poplatky za skládku zeminy 1- 4, skupina 17 05 04 z Katalogu odpadů</t>
  </si>
  <si>
    <t>-1470331781</t>
  </si>
  <si>
    <t>58337320R</t>
  </si>
  <si>
    <t>štěrkopísek frakce 0,0 až 8,0 mm; třída C</t>
  </si>
  <si>
    <t>-2052627668</t>
  </si>
  <si>
    <t>58337332R</t>
  </si>
  <si>
    <t>štěrkopísek frakce 0,0 až 22,0 mm; třída C</t>
  </si>
  <si>
    <t>-1440271206</t>
  </si>
  <si>
    <t>Úpravy povrchů vnitřní</t>
  </si>
  <si>
    <t>612403386R00</t>
  </si>
  <si>
    <t>Hrubá výplň rýh ve stěnách, jakoukoliv maltou maltou ze suchých směsí</t>
  </si>
  <si>
    <t>1011443635</t>
  </si>
  <si>
    <t>612403387R00</t>
  </si>
  <si>
    <t>-866711658</t>
  </si>
  <si>
    <t>719</t>
  </si>
  <si>
    <t>Demontážní práce</t>
  </si>
  <si>
    <t>721171808R00</t>
  </si>
  <si>
    <t>Demontáž potrubí z novodurových trub přes D 75 mm do D 114 mm, odpadního nebo připojovacího</t>
  </si>
  <si>
    <t>1685479551</t>
  </si>
  <si>
    <t>722130802R00</t>
  </si>
  <si>
    <t>Demontáž potrubí z ocelových trubek závitových přes DN 25 do DN 40</t>
  </si>
  <si>
    <t>-532279258</t>
  </si>
  <si>
    <t>725110810T00</t>
  </si>
  <si>
    <t>Demontáž zařizovacích předmětů</t>
  </si>
  <si>
    <t>-372733693</t>
  </si>
  <si>
    <t>957T00</t>
  </si>
  <si>
    <t>hod</t>
  </si>
  <si>
    <t>-1428047555</t>
  </si>
  <si>
    <t>970031100R00</t>
  </si>
  <si>
    <t>Jádrové vrtání, kruhové prostupy v cihelném zdivu jádrové vrtání, do D 100 mm</t>
  </si>
  <si>
    <t>260923759</t>
  </si>
  <si>
    <t>974031142R00</t>
  </si>
  <si>
    <t>Vysekání rýh v jakémkoliv zdivu cihelném v ploše, do hloubky 70mm a šířky do 70mm</t>
  </si>
  <si>
    <t>488063211</t>
  </si>
  <si>
    <t>974031154R00</t>
  </si>
  <si>
    <t>Vysekání rýh v jakémkoliv zdivu cihelném v ploše,do hloubky 100mm a šiřky 150mm</t>
  </si>
  <si>
    <t>38085314</t>
  </si>
  <si>
    <t>799</t>
  </si>
  <si>
    <t>Ostatní</t>
  </si>
  <si>
    <t>911T00</t>
  </si>
  <si>
    <t>Tlaková zkouška kanalizace</t>
  </si>
  <si>
    <t>-1514993826</t>
  </si>
  <si>
    <t>912T00</t>
  </si>
  <si>
    <t>Tlaková zkouška vodovodu</t>
  </si>
  <si>
    <t>-814190502</t>
  </si>
  <si>
    <t>915T00</t>
  </si>
  <si>
    <t>Proplach a desinfekce potrubí</t>
  </si>
  <si>
    <t>819803728</t>
  </si>
  <si>
    <t>935T00</t>
  </si>
  <si>
    <t>Revize hydrantu</t>
  </si>
  <si>
    <t>-641227984</t>
  </si>
  <si>
    <t>960T00</t>
  </si>
  <si>
    <t>Likvidace odpadu - kontejner vč. odvozu na skládku a uhrazení poplatku za uložení odpadu</t>
  </si>
  <si>
    <t>-2039220990</t>
  </si>
  <si>
    <t>9630T00</t>
  </si>
  <si>
    <t>Třídění odpadu</t>
  </si>
  <si>
    <t>-1281752970</t>
  </si>
  <si>
    <t>980T00</t>
  </si>
  <si>
    <t>Rozbor vody</t>
  </si>
  <si>
    <t>-1300541694</t>
  </si>
  <si>
    <t>999T00</t>
  </si>
  <si>
    <t>Nezměřitelné práce</t>
  </si>
  <si>
    <t>-1663145657</t>
  </si>
  <si>
    <t>721</t>
  </si>
  <si>
    <t>Vnitřní kanalizace</t>
  </si>
  <si>
    <t>721170956R00</t>
  </si>
  <si>
    <t>Opravy odpadního potrubí novodurového vsazení odbočky do potrubí hrdlového, D 140 mm</t>
  </si>
  <si>
    <t>1275825338</t>
  </si>
  <si>
    <t>721170966R00</t>
  </si>
  <si>
    <t>Opravy odpadního potrubí novodurového propojení dosavadního potrubí PVC, D 140 mm</t>
  </si>
  <si>
    <t>-722219952</t>
  </si>
  <si>
    <t>721170967R00</t>
  </si>
  <si>
    <t>Opravy odpadního potrubí novodurového propojení dosavadního potrubí PVC, D 160 mm</t>
  </si>
  <si>
    <t>1419613277</t>
  </si>
  <si>
    <t>721176103R00</t>
  </si>
  <si>
    <t>Potrubí HT připojovací vnější průměr D 50 mm, tloušťka stěny 1,8 mm, DN 50</t>
  </si>
  <si>
    <t>1694989401</t>
  </si>
  <si>
    <t>Poznámka k položce:_x000d_
včetně tvarovek, objímek. Bez zednických výpomocí.</t>
  </si>
  <si>
    <t>721176104R00</t>
  </si>
  <si>
    <t>Potrubí HT připojovací vnější průměr D 75 mm, tloušťka stěny 1,9 mm, DN 70</t>
  </si>
  <si>
    <t>967072979</t>
  </si>
  <si>
    <t>721176105R00</t>
  </si>
  <si>
    <t>Potrubí HT připojovací vnější průměr D 110 mm, tloušťka stěny 2,7 mm, DN 100</t>
  </si>
  <si>
    <t>1005419814</t>
  </si>
  <si>
    <t>721176222R00</t>
  </si>
  <si>
    <t>Potrubí KG svodné (ležaté) v zemi vnější průměr D 110 mm, tloušťka stěny 3,2 mm, DN 100</t>
  </si>
  <si>
    <t>-59203872</t>
  </si>
  <si>
    <t>721176223R00</t>
  </si>
  <si>
    <t>Potrubí KG svodné (ležaté) v zemi vnější průměr D 125 mm, tloušťka stěny 3,2 mm, DN 125</t>
  </si>
  <si>
    <t>-1426452772</t>
  </si>
  <si>
    <t>721176224R00</t>
  </si>
  <si>
    <t>Potrubí KG svodné (ležaté) v zemi vnější průměr D 160 mm, tloušťka stěny 4,0 mm, DN 150</t>
  </si>
  <si>
    <t>-1964172788</t>
  </si>
  <si>
    <t>721176301T00</t>
  </si>
  <si>
    <t>Chránička KG DN200</t>
  </si>
  <si>
    <t>1555156606</t>
  </si>
  <si>
    <t>721194105R00</t>
  </si>
  <si>
    <t>Zřízení přípojek na potrubí D 50 mm, materiál ve specifikaci</t>
  </si>
  <si>
    <t>324560454</t>
  </si>
  <si>
    <t>Poznámka k položce:_x000d_
vyvedení a upevnění odpadních výpustek,</t>
  </si>
  <si>
    <t>721194107R00</t>
  </si>
  <si>
    <t>Zřízení přípojek na potrubí D 75 mm, materiál ve specifikaci</t>
  </si>
  <si>
    <t>1744667508</t>
  </si>
  <si>
    <t>721194109R00</t>
  </si>
  <si>
    <t xml:space="preserve">Zřízení přípojek na potrubí D 110  mm, materiál ve specifikaci</t>
  </si>
  <si>
    <t>-985218934</t>
  </si>
  <si>
    <t>721273150R00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</si>
  <si>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</si>
  <si>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-834719230</t>
  </si>
  <si>
    <t>28651840.AR</t>
  </si>
  <si>
    <t>kus čisticí DN 100,0 mm; PVC</t>
  </si>
  <si>
    <t>-2098950022</t>
  </si>
  <si>
    <t>28651842.AR</t>
  </si>
  <si>
    <t>kus čisticí DN 150,0 mm; PVC</t>
  </si>
  <si>
    <t>376595659</t>
  </si>
  <si>
    <t>28654741R</t>
  </si>
  <si>
    <t>sifon kondenzační; PP; DN40 x 5/4" příp. d 12-18mm; odpad vodorovný; vodní zápach. uzávěrka, čisticí vložka, mechanický zápach. uzávěr</t>
  </si>
  <si>
    <t>-1783773935</t>
  </si>
  <si>
    <t>55162518.AR</t>
  </si>
  <si>
    <t>lapač střešních splavenin plast; světlost 110 mm; / 125 mm; protizápachová klapka</t>
  </si>
  <si>
    <t>2057763929</t>
  </si>
  <si>
    <t>55162537.AR</t>
  </si>
  <si>
    <t>hlavice větrací PP; DN 110; příslušenství krycí růžice</t>
  </si>
  <si>
    <t>737595386</t>
  </si>
  <si>
    <t>731100002T00</t>
  </si>
  <si>
    <t>Průchod střechou DN125</t>
  </si>
  <si>
    <t>-1788623751</t>
  </si>
  <si>
    <t>998721201R00</t>
  </si>
  <si>
    <t>Přesun hmot pro vnitřní kanalizaci v objektech výšky do 6 m</t>
  </si>
  <si>
    <t>%</t>
  </si>
  <si>
    <t>130214943</t>
  </si>
  <si>
    <t>722</t>
  </si>
  <si>
    <t>Vnitřní vodovod</t>
  </si>
  <si>
    <t>722130233R00</t>
  </si>
  <si>
    <t xml:space="preserve">Potrubí z ocelových trubek závitových pozinkovaných DN 25, svařovaných 11 343,  , včetně dodávky materiálu</t>
  </si>
  <si>
    <t>-620673274</t>
  </si>
  <si>
    <t>722130234R00</t>
  </si>
  <si>
    <t xml:space="preserve">Potrubí z ocelových trubek závitových pozinkovaných DN 32, svařovaných 11 343,  , včetně dodávky materiálu</t>
  </si>
  <si>
    <t>269345448</t>
  </si>
  <si>
    <t>722131934R00</t>
  </si>
  <si>
    <t>Opravy vodovodního potrubí závitového propojení dosavadního potrubí, DN 32</t>
  </si>
  <si>
    <t>1631470427</t>
  </si>
  <si>
    <t>722172500T00</t>
  </si>
  <si>
    <t>Žlab pozink DN20/2m</t>
  </si>
  <si>
    <t>-963333777</t>
  </si>
  <si>
    <t>722172501T00</t>
  </si>
  <si>
    <t>Žlab pozink DN25/2m</t>
  </si>
  <si>
    <t>-593040684</t>
  </si>
  <si>
    <t>722172502T00</t>
  </si>
  <si>
    <t>Žlab pozink DN32/2m</t>
  </si>
  <si>
    <t>-1654706303</t>
  </si>
  <si>
    <t>722172503T00</t>
  </si>
  <si>
    <t>Žlab pozink DN40/2m</t>
  </si>
  <si>
    <t>840115949</t>
  </si>
  <si>
    <t>722178720T00</t>
  </si>
  <si>
    <t>Potrubí vícevrst.vod.PP-RCT S4 SDR 9, PN 22, d20x2,3</t>
  </si>
  <si>
    <t>773489946</t>
  </si>
  <si>
    <t>Poznámka k položce:_x000d_
Potrubí včetně tvarovek a zednických výpomocí.				_x000d_
Včetně pomocného lešení o výšce podlahy do 1900 mm a pro zatížení do 1,5 kPa.</t>
  </si>
  <si>
    <t>722178721T00</t>
  </si>
  <si>
    <t>Potrubí vícevrst.vod.PP-RCT S4 SDR 9, PN 22, d25x2,8</t>
  </si>
  <si>
    <t>-625888509</t>
  </si>
  <si>
    <t>722178722T00</t>
  </si>
  <si>
    <t>Potrubí vícevrst.vod.PP-RCT S4 SDR 9, PN 22, d32x3,6</t>
  </si>
  <si>
    <t>1289029890</t>
  </si>
  <si>
    <t>722178723T00</t>
  </si>
  <si>
    <t>Potrubí vícevrst.vod.PP-RCT S4 SDR 9, PN 22, d40x4,5</t>
  </si>
  <si>
    <t>1981544467</t>
  </si>
  <si>
    <t>722181211RT7</t>
  </si>
  <si>
    <t>Izolace vodovodního potrubí návleková z trubic z pěnového polyetylenu, tloušťka stěny 6 mm, d 22 mm</t>
  </si>
  <si>
    <t>-2144645470</t>
  </si>
  <si>
    <t>722181211RT8</t>
  </si>
  <si>
    <t>Izolace vodovodního potrubí návleková z trubic z pěnového polyetylenu, tloušťka stěny 6 mm, d 25 mm</t>
  </si>
  <si>
    <t>-1077702397</t>
  </si>
  <si>
    <t>722181211RU1</t>
  </si>
  <si>
    <t>Izolace vodovodního potrubí návleková z trubic z pěnového polyetylenu, tloušťka stěny 6 mm, d 32 mm</t>
  </si>
  <si>
    <t>57342525</t>
  </si>
  <si>
    <t>722181211RV9</t>
  </si>
  <si>
    <t>Izolace vodovodního potrubí návleková z trubic z pěnového polyetylenu, tloušťka stěny 6 mm, d 40 mm</t>
  </si>
  <si>
    <t>-1296873994</t>
  </si>
  <si>
    <t>722181214RT7</t>
  </si>
  <si>
    <t>Izolace vodovodního potrubí návleková z trubic z pěnového polyetylenu, tloušťka stěny 20 mm, d 22 mm</t>
  </si>
  <si>
    <t>-1291136791</t>
  </si>
  <si>
    <t>722181214RT8</t>
  </si>
  <si>
    <t>Izolace vodovodního potrubí návleková z trubic z pěnového polyetylenu, tloušťka stěny 20 mm, d 25 mm</t>
  </si>
  <si>
    <t>1365216610</t>
  </si>
  <si>
    <t>722224111R00</t>
  </si>
  <si>
    <t>Kohout kulový, vypouštěcí a napouštěcí, vnější závit, mosazný, DN 15, PN 10, včetně dodávky materiálu</t>
  </si>
  <si>
    <t>42777418</t>
  </si>
  <si>
    <t>722224212R00</t>
  </si>
  <si>
    <t>Ventil mrazuvzdorný, DN 20, včetně dodávky</t>
  </si>
  <si>
    <t>-1907031663</t>
  </si>
  <si>
    <t>722237122R00</t>
  </si>
  <si>
    <t>Kohout kulový, mosazný, vnitřní-vnitřní závit, DN 20, PN 42, včetně dodávky materiálu</t>
  </si>
  <si>
    <t>2079190355</t>
  </si>
  <si>
    <t>722237123R00</t>
  </si>
  <si>
    <t>Kohout kulový, mosazný, vnitřní-vnitřní závit, DN 25, PN 35, včetně dodávky materiálu</t>
  </si>
  <si>
    <t>116727245</t>
  </si>
  <si>
    <t>722237134R00</t>
  </si>
  <si>
    <t>Kohout kulový s vypouštěním, mosazný, vnitřní-vnitřní závit, DN 32, PN 35, včetně dodávky materiálu</t>
  </si>
  <si>
    <t>26956000</t>
  </si>
  <si>
    <t>722237623R00</t>
  </si>
  <si>
    <t>Ventil zpětný ventil, vnitřní-vnitřní závit, DN 25, PN 16, mosaz</t>
  </si>
  <si>
    <t>-1203323102</t>
  </si>
  <si>
    <t>722237662R00</t>
  </si>
  <si>
    <t>Klapka vodovodní, zpětná, vodorovná, mosazná, vnitřní-vnitřní závit, DN 20, PN 16, včetně dodávky materiálu</t>
  </si>
  <si>
    <t>2025414568</t>
  </si>
  <si>
    <t>722254201RT3</t>
  </si>
  <si>
    <t>Požární příslušenství hydrantový systém D 25, box s plnými dveřmi, stálotvará hadice, průměr 25/30</t>
  </si>
  <si>
    <t>-1405489085</t>
  </si>
  <si>
    <t>722265113R00</t>
  </si>
  <si>
    <t>Vodoměr domovní, závitový, vícevtokový, mokroběžný, DN 20, pro teplotu vody do 40 °C, montáž horizontálně , jmenovitý průtok 2,5 m3/hod, PN 16, délka 190 mm</t>
  </si>
  <si>
    <t>-549723909</t>
  </si>
  <si>
    <t>733113114R00</t>
  </si>
  <si>
    <t xml:space="preserve">Potrubí z trubek závitových příplatek k ceně za zhotovení přípojky z ocelových trubek závitových,  ,  , DN 20</t>
  </si>
  <si>
    <t>1977851305</t>
  </si>
  <si>
    <t>734255125R00</t>
  </si>
  <si>
    <t>Ventil pojistný závitový 6,0 bar, mosazný, DN 20, vnitřní-vnitřní závit, včetně dodávky materiálu</t>
  </si>
  <si>
    <t>-1512715143</t>
  </si>
  <si>
    <t>484673400T</t>
  </si>
  <si>
    <t>Nádoba expanzní Reflex DD 8L</t>
  </si>
  <si>
    <t>1940088036</t>
  </si>
  <si>
    <t>484673498T</t>
  </si>
  <si>
    <t>uzavírací armatura se zajištěním DN20, D+M</t>
  </si>
  <si>
    <t>-67683094</t>
  </si>
  <si>
    <t>734423160T00</t>
  </si>
  <si>
    <t>Tlakoměr 0-16bar</t>
  </si>
  <si>
    <t>-2140933109</t>
  </si>
  <si>
    <t>998722201R00</t>
  </si>
  <si>
    <t>Přesun hmot pro vnitřní vodovod v objektech výšky do 6 m</t>
  </si>
  <si>
    <t>1462729883</t>
  </si>
  <si>
    <t>Zařizovací předměty</t>
  </si>
  <si>
    <t>725014161R00</t>
  </si>
  <si>
    <t>Klozetové mísy závěsné, bilé, hluboké splachování, zadní, včetně sedátka, šířka 360 mm, hloubka 510 mm, výška 400 mm</t>
  </si>
  <si>
    <t>48974982</t>
  </si>
  <si>
    <t>725017161R00</t>
  </si>
  <si>
    <t>Umyvadlo na šrouby, bílé, šířka 500 mm, hloubka 410 mm</t>
  </si>
  <si>
    <t>1704004648</t>
  </si>
  <si>
    <t>725019101R00</t>
  </si>
  <si>
    <t>Výlevka diturvitová s plastovou mřížkou, stojící</t>
  </si>
  <si>
    <t>799042949</t>
  </si>
  <si>
    <t>725111270T00</t>
  </si>
  <si>
    <t>Nádrž splachovací Alcaplast A93</t>
  </si>
  <si>
    <t>75021567</t>
  </si>
  <si>
    <t>725119306R00</t>
  </si>
  <si>
    <t xml:space="preserve">Klozetové mísy montáž  závěsné</t>
  </si>
  <si>
    <t>282419438</t>
  </si>
  <si>
    <t>725119402R00</t>
  </si>
  <si>
    <t>Doplňky Montáž doplňků zařízení záchodů předstěnový systém do sádrokartonu</t>
  </si>
  <si>
    <t>1419842322</t>
  </si>
  <si>
    <t>725122231R00</t>
  </si>
  <si>
    <t>Pisoár diturvit, bílý, s radarovým splachovačem</t>
  </si>
  <si>
    <t>1738456735</t>
  </si>
  <si>
    <t>725139101R00</t>
  </si>
  <si>
    <t>Montáž pisoárových stání ostatních</t>
  </si>
  <si>
    <t>1400180975</t>
  </si>
  <si>
    <t>725219401R00</t>
  </si>
  <si>
    <t>Umyvadlo montáž na šrouby do zdiva</t>
  </si>
  <si>
    <t>664941009</t>
  </si>
  <si>
    <t>725339101R00</t>
  </si>
  <si>
    <t>Montáž výlevky diturvitové, bez nádrže a armatur</t>
  </si>
  <si>
    <t>-1091720336</t>
  </si>
  <si>
    <t>725534150T00</t>
  </si>
  <si>
    <t>Ohřívač elektr. Dražice HA-DRT 3,5kW</t>
  </si>
  <si>
    <t>-2135646644</t>
  </si>
  <si>
    <t>725534225R00</t>
  </si>
  <si>
    <t>Elektrický ohřívač vody zásobníkový tlakový, závěsný svislý, objem 125 l, příkon 2,0 kW, IP 45, včetně dodávky materiálu</t>
  </si>
  <si>
    <t>-846191187</t>
  </si>
  <si>
    <t>725539103R00</t>
  </si>
  <si>
    <t>Montáž elektrického ohřívače objem 125l</t>
  </si>
  <si>
    <t>-1386298492</t>
  </si>
  <si>
    <t>725539110T00</t>
  </si>
  <si>
    <t>Montáž elektr.ohřívačů</t>
  </si>
  <si>
    <t>-761452068</t>
  </si>
  <si>
    <t>Poznámka k položce:_x000d_
Včetně upevnění zásobníků na příčky tl. 15 cm, na zdi a na nosné konstrukce.</t>
  </si>
  <si>
    <t>725823060T00</t>
  </si>
  <si>
    <t>Ventil rohový schell 1/2" , D+M</t>
  </si>
  <si>
    <t>763080525</t>
  </si>
  <si>
    <t>725823121RT1</t>
  </si>
  <si>
    <t>Baterie umyvadlové a dřezové umyvadlová, stojánková, ruční ovládání s otvíráním odpadu, standardní, včetně dodávky materiálu</t>
  </si>
  <si>
    <t>-2055264817</t>
  </si>
  <si>
    <t>725825114RT1</t>
  </si>
  <si>
    <t>Baterie umyvadlové a dřezové dřezová, nástěnná, ruční ovládání, standardní, včetně dodávky materiálu</t>
  </si>
  <si>
    <t>475430105</t>
  </si>
  <si>
    <t>725860182R00</t>
  </si>
  <si>
    <t>Zápachová uzávěrka (sifon) pro zařizovací předměty D 40/50 mm; podomítková, pro pračky/myčky; PE; příslušenství přip. koleno, krycí deska nerez, montážní kryt, nástěnka mosaz, montážní deska, včetně dodávky materiálu</t>
  </si>
  <si>
    <t>-1897131836</t>
  </si>
  <si>
    <t>725860372T00</t>
  </si>
  <si>
    <t>Sifon umyvadlový A400 chrom</t>
  </si>
  <si>
    <t>438947754</t>
  </si>
  <si>
    <t>725860376T00</t>
  </si>
  <si>
    <t>umyvadlová výpusť A390 click-clack</t>
  </si>
  <si>
    <t>22408243</t>
  </si>
  <si>
    <t>28696751R</t>
  </si>
  <si>
    <t>systém předstěnový pro WC, stavební výška 112 cm; pro suchou instalaci (do sádrokartonu), pro zazdění mokrým procesem; ovládání zepředu;</t>
  </si>
  <si>
    <t>1827654882</t>
  </si>
  <si>
    <t>28696756R</t>
  </si>
  <si>
    <t xml:space="preserve">tlačítko ovládací plastové; pro ovládání zepředu; pro 2 množství splachování; ovládací síla do 10,0 N;  barva alpská bílá</t>
  </si>
  <si>
    <t>-390395766</t>
  </si>
  <si>
    <t>55146000R</t>
  </si>
  <si>
    <t>zdroj napájecí 24 V ss; napájení umyv. baterií a sprch max. 2 ventily; napájení splachovačů a pisoárů max. 3 ventily; výkon 25 W</t>
  </si>
  <si>
    <t>1610921408</t>
  </si>
  <si>
    <t>998725201R00</t>
  </si>
  <si>
    <t>Přesun hmot pro zařizovací předměty v objektech výšky do 6 m</t>
  </si>
  <si>
    <t>1420531163</t>
  </si>
  <si>
    <t>767100004T00</t>
  </si>
  <si>
    <t>Konzola nosníková 250mm</t>
  </si>
  <si>
    <t>-1253909170</t>
  </si>
  <si>
    <t>31179105R</t>
  </si>
  <si>
    <t>tyč závitová M8; l = 1 000 mm; mat. ocel 4,8 - DIN 975; povrch bez úpravy</t>
  </si>
  <si>
    <t>1002747037</t>
  </si>
  <si>
    <t>42310113R</t>
  </si>
  <si>
    <t xml:space="preserve">objímka ocelová použití potrubí měděné, potrubí plastové, potrubí ocelové, potrubí umělohmotné, potrubí skleněné, litinové roury; dvoušroubová; vnější pr.potrubí d = 25-30 mm  3/4"; DN 20,0 mm; galvan.pozink.</t>
  </si>
  <si>
    <t>-808161797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</si>
  <si>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</si>
  <si>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</si>
  <si>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613819062</t>
  </si>
  <si>
    <t>42310115R</t>
  </si>
  <si>
    <t xml:space="preserve">objímka ocelová použití potrubí měděné, potrubí plastové, potrubí ocelové, potrubí umělohmotné, potrubí skleněné, litinové roury; dvoušroubová; vnější pr.potrubí d = 40-46 mm  1"; DN 32,0 mm; galvan.pozink.</t>
  </si>
  <si>
    <t>788745319</t>
  </si>
  <si>
    <t>42310116R</t>
  </si>
  <si>
    <t xml:space="preserve">objímka ocelová použití potrubí měděné, potrubí plastové, potrubí ocelové, potrubí umělohmotné, potrubí skleněné, litinové roury; dvoušroubová; vnější pr.potrubí d = 48-53 mm  6/4"; DN 40,0 mm; galvan.pozink.</t>
  </si>
  <si>
    <t>1632801576</t>
  </si>
  <si>
    <t>42310118R</t>
  </si>
  <si>
    <t xml:space="preserve">objímka ocelová použití potrubí měděné, potrubí plastové, potrubí ocelové, potrubí umělohmotné, potrubí skleněné, litinové roury; dvoušroubová; vnější pr.potrubí d = 60-64 mm  2"; DN 50,0 mm; galvan.pozink.</t>
  </si>
  <si>
    <t>-2068217397</t>
  </si>
  <si>
    <t>42310119R</t>
  </si>
  <si>
    <t>objímka ocelová použití potrubí měděné, potrubí plastové, potrubí ocelové, potrubí umělohmotné, potrubí skleněné, litinové roury; dvoušroubová; vnější pr.potrubí d = 67-71 mm; galvan.pozink.</t>
  </si>
  <si>
    <t>-180265977</t>
  </si>
  <si>
    <t>42310123R</t>
  </si>
  <si>
    <t>objímka ocelová použití potrubí měděné, potrubí plastové, potrubí ocelové, potrubí umělohmotné, potrubí skleněné, litinové roury; dvoušroubová; vnější pr.potrubí d = 95-103 mm; galvan.pozink.</t>
  </si>
  <si>
    <t>1055606881</t>
  </si>
  <si>
    <t>998767201R00</t>
  </si>
  <si>
    <t>Přesun hmot pro kovové stavební doplňk. konstrukce v objektech výšky do 6 m</t>
  </si>
  <si>
    <t>-1358618809</t>
  </si>
  <si>
    <t>SO 05 - Vzduchotechnika</t>
  </si>
  <si>
    <t xml:space="preserve">    751 - Vzduchotechnika</t>
  </si>
  <si>
    <t>751</t>
  </si>
  <si>
    <t>751R01</t>
  </si>
  <si>
    <t xml:space="preserve">Větrací jednotka s rekuperací tepla v plochém podstropním provedení s teplovodním ohříačem, s deskovým rekuperátorem, s filtrem F7 na přívodu a M5 na odvodu, ventilátory s EC motory. Qvp=800m3/h-dpext=350Pa,  Qvo=800m3/h-dpext=350Pa. Tepelná účinnost ZZT </t>
  </si>
  <si>
    <t>-657601454</t>
  </si>
  <si>
    <t>751R02</t>
  </si>
  <si>
    <t>Regulační klapka pro VZT jednotku DN 315</t>
  </si>
  <si>
    <t>-1851268119</t>
  </si>
  <si>
    <t>751R03</t>
  </si>
  <si>
    <t>Vodní ohřívač pro VZT jednotku</t>
  </si>
  <si>
    <t>500172836</t>
  </si>
  <si>
    <t>751R04</t>
  </si>
  <si>
    <t xml:space="preserve">Směšovaqcí uzel  pro ohřívač včetně oběhového čerpadla a regulační armatury</t>
  </si>
  <si>
    <t>-387543056</t>
  </si>
  <si>
    <t>751R05</t>
  </si>
  <si>
    <t>Sifon odvodu kondenzátu kuličkový</t>
  </si>
  <si>
    <t>1282585750</t>
  </si>
  <si>
    <t>751R06</t>
  </si>
  <si>
    <t>TD 350/125 SILENT T IP44 ultra tichý ventilátor s doběhem</t>
  </si>
  <si>
    <t>1411610848</t>
  </si>
  <si>
    <t>751R07</t>
  </si>
  <si>
    <t xml:space="preserve">Hliníková protidešťová žaluzie 355 × 355 mm, Av = 0,07 m²
</t>
  </si>
  <si>
    <t>1099517241</t>
  </si>
  <si>
    <t>751R08</t>
  </si>
  <si>
    <t>Přívodní/odvodní stropní difuzor s nastavitelnou výfukovou štěrbinou, vč. montážního rámečku</t>
  </si>
  <si>
    <t>1279320588</t>
  </si>
  <si>
    <t>751R09</t>
  </si>
  <si>
    <t>1187101246</t>
  </si>
  <si>
    <t>751R10</t>
  </si>
  <si>
    <t>Regulační klapka do kruhového potrubí s ručním ovládáním</t>
  </si>
  <si>
    <t>1166016940</t>
  </si>
  <si>
    <t>751R11</t>
  </si>
  <si>
    <t>-1608636325</t>
  </si>
  <si>
    <t>751R12</t>
  </si>
  <si>
    <t>Kruhový tlumič hluku - připojení Ø250, délka 600 mm</t>
  </si>
  <si>
    <t>1211520485</t>
  </si>
  <si>
    <t>751R13</t>
  </si>
  <si>
    <t>SPIRO POTRUBÍ Ø100 - S PODÍLEM TVAROVEK 30 % Zaklikávací systém SAFE spojovaný bez použití samořezných šroubů. Třída těsnosti D"</t>
  </si>
  <si>
    <t>bm</t>
  </si>
  <si>
    <t>407196317</t>
  </si>
  <si>
    <t>751R14</t>
  </si>
  <si>
    <t>SPIRO POTRUBÍ Ø125 - S PODÍLEM TVAROVEK 30 % Zaklikávací systém SAFE spojovaný bez použití samořezných šroubů. Třída těsnosti D"</t>
  </si>
  <si>
    <t>289337746</t>
  </si>
  <si>
    <t>751R15</t>
  </si>
  <si>
    <t>SPIRO POTRUBÍ Ø160 - S PODÍLEM TVAROVEK 30 % Zaklikávací systém SAFE spojovaný bez použití samořezných šroubů. Třída těsnosti D"</t>
  </si>
  <si>
    <t>980289667</t>
  </si>
  <si>
    <t>751R16</t>
  </si>
  <si>
    <t>SPIRO POTRUBÍ Ø200 - S PODÍLEM TVAROVEK 30 % Zaklikávací systém SAFE spojovaný bez použití samořezných šroubů. Třída těsnosti D"</t>
  </si>
  <si>
    <t>-1984920955</t>
  </si>
  <si>
    <t>751R17</t>
  </si>
  <si>
    <t>SPIRO POTRUBÍ Ø250 - S PODÍLEM TVAROVEK 30 % Zaklikávací systém SAFE spojovaný bez použití samořezných šroubů. Třída těsnosti D"</t>
  </si>
  <si>
    <t>-1078966764</t>
  </si>
  <si>
    <t>751R18</t>
  </si>
  <si>
    <t>Tvarovka do délky hrany 0 ÷ 500 mm, tl. plechu 0.6 mm, prolis Zet</t>
  </si>
  <si>
    <t>-1222721638</t>
  </si>
  <si>
    <t>751R19</t>
  </si>
  <si>
    <t>SEMIFLEX 100/3 STANDARD ohebná Al hadice (3 m)</t>
  </si>
  <si>
    <t>bal</t>
  </si>
  <si>
    <t>1471215427</t>
  </si>
  <si>
    <t>751R20</t>
  </si>
  <si>
    <t>Izolaci tvoří hydrofobizované lamely z kamenné vlny. Lamely jsou jednostranně nalepeny na nosnou podložku, kterou tvoří hliníková fólie vyztužená skelnou mřížkou (ALS), na druhé straně jsou opatřeny plnoplošně samolepicí vrstvou zakrytou separační snímací</t>
  </si>
  <si>
    <t>-1578860410</t>
  </si>
  <si>
    <t>751R21</t>
  </si>
  <si>
    <t>Hliníková páska pro lepení PAROC izolací, samolepící, 75mmx100m</t>
  </si>
  <si>
    <t>role</t>
  </si>
  <si>
    <t>999146679</t>
  </si>
  <si>
    <t>751R22</t>
  </si>
  <si>
    <t>Hliníkové lešení INSTANT SPAN 304 N
výška věže 4 m | šířka věže 75 cm | délka věže 250 cm</t>
  </si>
  <si>
    <t>den</t>
  </si>
  <si>
    <t>-1107127324</t>
  </si>
  <si>
    <t>751R23</t>
  </si>
  <si>
    <t>Montáž a oživení podstropní pasivní rekuperační jednotky</t>
  </si>
  <si>
    <t>-888563533</t>
  </si>
  <si>
    <t>751R24</t>
  </si>
  <si>
    <t>Montáž vzduchotechnických rozvodů, izolatérské práce</t>
  </si>
  <si>
    <t>-268244363</t>
  </si>
  <si>
    <t>751R25</t>
  </si>
  <si>
    <t>Vodoinstalaterské práce - pasivní rekuperace</t>
  </si>
  <si>
    <t>98444509</t>
  </si>
  <si>
    <t>751R26</t>
  </si>
  <si>
    <t>Závěsový, spojovací a těsnící materiál</t>
  </si>
  <si>
    <t>2126719070</t>
  </si>
  <si>
    <t>751R27</t>
  </si>
  <si>
    <t>Přeprava osob a materiálu, nákladní auto</t>
  </si>
  <si>
    <t>-1756504694</t>
  </si>
  <si>
    <t>751R28</t>
  </si>
  <si>
    <t>Přeprava osob a materiálu, osobní auto</t>
  </si>
  <si>
    <t>-2051409068</t>
  </si>
  <si>
    <t>751R29</t>
  </si>
  <si>
    <t>Zaregulování a předání díla
- protokol o zaregulování
- návody k instalovaným zařízením</t>
  </si>
  <si>
    <t>-116171564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</si>
</sst>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213701" TargetMode="External" /><Relationship Id="rId2" Type="http://schemas.openxmlformats.org/officeDocument/2006/relationships/hyperlink" Target="https://podminky.urs.cz/item/CS_URS_2022_02/162751117" TargetMode="External" /><Relationship Id="rId3" Type="http://schemas.openxmlformats.org/officeDocument/2006/relationships/hyperlink" Target="https://podminky.urs.cz/item/CS_URS_2022_02/162751119" TargetMode="External" /><Relationship Id="rId4" Type="http://schemas.openxmlformats.org/officeDocument/2006/relationships/hyperlink" Target="https://podminky.urs.cz/item/CS_URS_2022_02/171201231" TargetMode="External" /><Relationship Id="rId5" Type="http://schemas.openxmlformats.org/officeDocument/2006/relationships/hyperlink" Target="https://podminky.urs.cz/item/CS_URS_2022_02/275313611" TargetMode="External" /><Relationship Id="rId6" Type="http://schemas.openxmlformats.org/officeDocument/2006/relationships/hyperlink" Target="https://podminky.urs.cz/item/CS_URS_2022_02/279113134" TargetMode="External" /><Relationship Id="rId7" Type="http://schemas.openxmlformats.org/officeDocument/2006/relationships/hyperlink" Target="https://podminky.urs.cz/item/CS_URS_2022_02/279361821" TargetMode="External" /><Relationship Id="rId8" Type="http://schemas.openxmlformats.org/officeDocument/2006/relationships/hyperlink" Target="https://podminky.urs.cz/item/CS_URS_2022_02/310231055" TargetMode="External" /><Relationship Id="rId9" Type="http://schemas.openxmlformats.org/officeDocument/2006/relationships/hyperlink" Target="https://podminky.urs.cz/item/CS_URS_2022_02/311235451" TargetMode="External" /><Relationship Id="rId10" Type="http://schemas.openxmlformats.org/officeDocument/2006/relationships/hyperlink" Target="https://podminky.urs.cz/item/CS_URS_2022_02/317121251" TargetMode="External" /><Relationship Id="rId11" Type="http://schemas.openxmlformats.org/officeDocument/2006/relationships/hyperlink" Target="https://podminky.urs.cz/item/CS_URS_2022_02/317121351" TargetMode="External" /><Relationship Id="rId12" Type="http://schemas.openxmlformats.org/officeDocument/2006/relationships/hyperlink" Target="https://podminky.urs.cz/item/CS_URS_2022_02/317168022" TargetMode="External" /><Relationship Id="rId13" Type="http://schemas.openxmlformats.org/officeDocument/2006/relationships/hyperlink" Target="https://podminky.urs.cz/item/CS_URS_2022_02/317168023" TargetMode="External" /><Relationship Id="rId14" Type="http://schemas.openxmlformats.org/officeDocument/2006/relationships/hyperlink" Target="https://podminky.urs.cz/item/CS_URS_2022_02/317941125" TargetMode="External" /><Relationship Id="rId15" Type="http://schemas.openxmlformats.org/officeDocument/2006/relationships/hyperlink" Target="https://podminky.urs.cz/item/CS_URS_2022_02/319231212" TargetMode="External" /><Relationship Id="rId16" Type="http://schemas.openxmlformats.org/officeDocument/2006/relationships/hyperlink" Target="https://podminky.urs.cz/item/CS_URS_2022_02/342244251" TargetMode="External" /><Relationship Id="rId17" Type="http://schemas.openxmlformats.org/officeDocument/2006/relationships/hyperlink" Target="https://podminky.urs.cz/item/CS_URS_2022_02/612131101" TargetMode="External" /><Relationship Id="rId18" Type="http://schemas.openxmlformats.org/officeDocument/2006/relationships/hyperlink" Target="https://podminky.urs.cz/item/CS_URS_2022_02/612131121" TargetMode="External" /><Relationship Id="rId19" Type="http://schemas.openxmlformats.org/officeDocument/2006/relationships/hyperlink" Target="https://podminky.urs.cz/item/CS_URS_2022_02/612142001" TargetMode="External" /><Relationship Id="rId20" Type="http://schemas.openxmlformats.org/officeDocument/2006/relationships/hyperlink" Target="https://podminky.urs.cz/item/CS_URS_2022_02/612311131" TargetMode="External" /><Relationship Id="rId21" Type="http://schemas.openxmlformats.org/officeDocument/2006/relationships/hyperlink" Target="https://podminky.urs.cz/item/CS_URS_2022_02/612321141" TargetMode="External" /><Relationship Id="rId22" Type="http://schemas.openxmlformats.org/officeDocument/2006/relationships/hyperlink" Target="https://podminky.urs.cz/item/CS_URS_2022_02/612324111" TargetMode="External" /><Relationship Id="rId23" Type="http://schemas.openxmlformats.org/officeDocument/2006/relationships/hyperlink" Target="https://podminky.urs.cz/item/CS_URS_2022_02/612325131" TargetMode="External" /><Relationship Id="rId24" Type="http://schemas.openxmlformats.org/officeDocument/2006/relationships/hyperlink" Target="https://podminky.urs.cz/item/CS_URS_2022_02/622131121" TargetMode="External" /><Relationship Id="rId25" Type="http://schemas.openxmlformats.org/officeDocument/2006/relationships/hyperlink" Target="https://podminky.urs.cz/item/CS_URS_2022_02/622142001" TargetMode="External" /><Relationship Id="rId26" Type="http://schemas.openxmlformats.org/officeDocument/2006/relationships/hyperlink" Target="https://podminky.urs.cz/item/CS_URS_2022_02/622143003" TargetMode="External" /><Relationship Id="rId27" Type="http://schemas.openxmlformats.org/officeDocument/2006/relationships/hyperlink" Target="https://podminky.urs.cz/item/CS_URS_2022_02/622143004" TargetMode="External" /><Relationship Id="rId28" Type="http://schemas.openxmlformats.org/officeDocument/2006/relationships/hyperlink" Target="https://podminky.urs.cz/item/CS_URS_2022_02/622151001" TargetMode="External" /><Relationship Id="rId29" Type="http://schemas.openxmlformats.org/officeDocument/2006/relationships/hyperlink" Target="https://podminky.urs.cz/item/CS_URS_2022_02/622211021" TargetMode="External" /><Relationship Id="rId30" Type="http://schemas.openxmlformats.org/officeDocument/2006/relationships/hyperlink" Target="https://podminky.urs.cz/item/CS_URS_2022_02/622221031" TargetMode="External" /><Relationship Id="rId31" Type="http://schemas.openxmlformats.org/officeDocument/2006/relationships/hyperlink" Target="https://podminky.urs.cz/item/CS_URS_2022_02/622222001" TargetMode="External" /><Relationship Id="rId32" Type="http://schemas.openxmlformats.org/officeDocument/2006/relationships/hyperlink" Target="https://podminky.urs.cz/item/CS_URS_2022_02/622251101" TargetMode="External" /><Relationship Id="rId33" Type="http://schemas.openxmlformats.org/officeDocument/2006/relationships/hyperlink" Target="https://podminky.urs.cz/item/CS_URS_2022_02/622251105" TargetMode="External" /><Relationship Id="rId34" Type="http://schemas.openxmlformats.org/officeDocument/2006/relationships/hyperlink" Target="https://podminky.urs.cz/item/CS_URS_2022_02/622511112" TargetMode="External" /><Relationship Id="rId35" Type="http://schemas.openxmlformats.org/officeDocument/2006/relationships/hyperlink" Target="https://podminky.urs.cz/item/CS_URS_2022_02/622531022" TargetMode="External" /><Relationship Id="rId36" Type="http://schemas.openxmlformats.org/officeDocument/2006/relationships/hyperlink" Target="https://podminky.urs.cz/item/CS_URS_2022_02/629991001" TargetMode="External" /><Relationship Id="rId37" Type="http://schemas.openxmlformats.org/officeDocument/2006/relationships/hyperlink" Target="https://podminky.urs.cz/item/CS_URS_2022_02/629991011" TargetMode="External" /><Relationship Id="rId38" Type="http://schemas.openxmlformats.org/officeDocument/2006/relationships/hyperlink" Target="https://podminky.urs.cz/item/CS_URS_2022_02/631311115" TargetMode="External" /><Relationship Id="rId39" Type="http://schemas.openxmlformats.org/officeDocument/2006/relationships/hyperlink" Target="https://podminky.urs.cz/item/CS_URS_2022_02/631362021" TargetMode="External" /><Relationship Id="rId40" Type="http://schemas.openxmlformats.org/officeDocument/2006/relationships/hyperlink" Target="https://podminky.urs.cz/item/CS_URS_2022_02/634112112" TargetMode="External" /><Relationship Id="rId41" Type="http://schemas.openxmlformats.org/officeDocument/2006/relationships/hyperlink" Target="https://podminky.urs.cz/item/CS_URS_2022_02/642942111" TargetMode="External" /><Relationship Id="rId42" Type="http://schemas.openxmlformats.org/officeDocument/2006/relationships/hyperlink" Target="https://podminky.urs.cz/item/CS_URS_2022_02/642944121" TargetMode="External" /><Relationship Id="rId43" Type="http://schemas.openxmlformats.org/officeDocument/2006/relationships/hyperlink" Target="https://podminky.urs.cz/item/CS_URS_2022_02/642944221" TargetMode="External" /><Relationship Id="rId44" Type="http://schemas.openxmlformats.org/officeDocument/2006/relationships/hyperlink" Target="https://podminky.urs.cz/item/CS_URS_2022_02/941221111" TargetMode="External" /><Relationship Id="rId45" Type="http://schemas.openxmlformats.org/officeDocument/2006/relationships/hyperlink" Target="https://podminky.urs.cz/item/CS_URS_2022_02/941221211" TargetMode="External" /><Relationship Id="rId46" Type="http://schemas.openxmlformats.org/officeDocument/2006/relationships/hyperlink" Target="https://podminky.urs.cz/item/CS_URS_2022_02/941221811" TargetMode="External" /><Relationship Id="rId47" Type="http://schemas.openxmlformats.org/officeDocument/2006/relationships/hyperlink" Target="https://podminky.urs.cz/item/CS_URS_2022_02/949101111" TargetMode="External" /><Relationship Id="rId48" Type="http://schemas.openxmlformats.org/officeDocument/2006/relationships/hyperlink" Target="https://podminky.urs.cz/item/CS_URS_2022_02/962031132" TargetMode="External" /><Relationship Id="rId49" Type="http://schemas.openxmlformats.org/officeDocument/2006/relationships/hyperlink" Target="https://podminky.urs.cz/item/CS_URS_2022_02/962031133" TargetMode="External" /><Relationship Id="rId50" Type="http://schemas.openxmlformats.org/officeDocument/2006/relationships/hyperlink" Target="https://podminky.urs.cz/item/CS_URS_2022_02/962032231" TargetMode="External" /><Relationship Id="rId51" Type="http://schemas.openxmlformats.org/officeDocument/2006/relationships/hyperlink" Target="https://podminky.urs.cz/item/CS_URS_2022_02/968062355" TargetMode="External" /><Relationship Id="rId52" Type="http://schemas.openxmlformats.org/officeDocument/2006/relationships/hyperlink" Target="https://podminky.urs.cz/item/CS_URS_2022_02/968062356" TargetMode="External" /><Relationship Id="rId53" Type="http://schemas.openxmlformats.org/officeDocument/2006/relationships/hyperlink" Target="https://podminky.urs.cz/item/CS_URS_2022_02/968062455" TargetMode="External" /><Relationship Id="rId54" Type="http://schemas.openxmlformats.org/officeDocument/2006/relationships/hyperlink" Target="https://podminky.urs.cz/item/CS_URS_2022_02/968062456" TargetMode="External" /><Relationship Id="rId55" Type="http://schemas.openxmlformats.org/officeDocument/2006/relationships/hyperlink" Target="https://podminky.urs.cz/item/CS_URS_2022_02/968062559" TargetMode="External" /><Relationship Id="rId56" Type="http://schemas.openxmlformats.org/officeDocument/2006/relationships/hyperlink" Target="https://podminky.urs.cz/item/CS_URS_2022_02/971033541" TargetMode="External" /><Relationship Id="rId57" Type="http://schemas.openxmlformats.org/officeDocument/2006/relationships/hyperlink" Target="https://podminky.urs.cz/item/CS_URS_2022_02/971033641" TargetMode="External" /><Relationship Id="rId58" Type="http://schemas.openxmlformats.org/officeDocument/2006/relationships/hyperlink" Target="https://podminky.urs.cz/item/CS_URS_2022_02/974031165" TargetMode="External" /><Relationship Id="rId59" Type="http://schemas.openxmlformats.org/officeDocument/2006/relationships/hyperlink" Target="https://podminky.urs.cz/item/CS_URS_2022_02/978013191" TargetMode="External" /><Relationship Id="rId60" Type="http://schemas.openxmlformats.org/officeDocument/2006/relationships/hyperlink" Target="https://podminky.urs.cz/item/CS_URS_2022_02/997013111" TargetMode="External" /><Relationship Id="rId61" Type="http://schemas.openxmlformats.org/officeDocument/2006/relationships/hyperlink" Target="https://podminky.urs.cz/item/CS_URS_2022_02/997013501" TargetMode="External" /><Relationship Id="rId62" Type="http://schemas.openxmlformats.org/officeDocument/2006/relationships/hyperlink" Target="https://podminky.urs.cz/item/CS_URS_2022_02/997013509" TargetMode="External" /><Relationship Id="rId63" Type="http://schemas.openxmlformats.org/officeDocument/2006/relationships/hyperlink" Target="https://podminky.urs.cz/item/CS_URS_2022_02/997013811" TargetMode="External" /><Relationship Id="rId64" Type="http://schemas.openxmlformats.org/officeDocument/2006/relationships/hyperlink" Target="https://podminky.urs.cz/item/CS_URS_2022_02/997013869" TargetMode="External" /><Relationship Id="rId65" Type="http://schemas.openxmlformats.org/officeDocument/2006/relationships/hyperlink" Target="https://podminky.urs.cz/item/CS_URS_2022_02/998011001" TargetMode="External" /><Relationship Id="rId66" Type="http://schemas.openxmlformats.org/officeDocument/2006/relationships/hyperlink" Target="https://podminky.urs.cz/item/CS_URS_2022_02/711111001" TargetMode="External" /><Relationship Id="rId67" Type="http://schemas.openxmlformats.org/officeDocument/2006/relationships/hyperlink" Target="https://podminky.urs.cz/item/CS_URS_2022_02/711141559" TargetMode="External" /><Relationship Id="rId68" Type="http://schemas.openxmlformats.org/officeDocument/2006/relationships/hyperlink" Target="https://podminky.urs.cz/item/CS_URS_2022_02/998711101" TargetMode="External" /><Relationship Id="rId69" Type="http://schemas.openxmlformats.org/officeDocument/2006/relationships/hyperlink" Target="https://podminky.urs.cz/item/CS_URS_2023_01/712311101" TargetMode="External" /><Relationship Id="rId70" Type="http://schemas.openxmlformats.org/officeDocument/2006/relationships/hyperlink" Target="https://podminky.urs.cz/item/CS_URS_2023_01/712341559" TargetMode="External" /><Relationship Id="rId71" Type="http://schemas.openxmlformats.org/officeDocument/2006/relationships/hyperlink" Target="https://podminky.urs.cz/item/CS_URS_2022_02/712361705" TargetMode="External" /><Relationship Id="rId72" Type="http://schemas.openxmlformats.org/officeDocument/2006/relationships/hyperlink" Target="https://podminky.urs.cz/item/CS_URS_2022_02/712771001" TargetMode="External" /><Relationship Id="rId73" Type="http://schemas.openxmlformats.org/officeDocument/2006/relationships/hyperlink" Target="https://podminky.urs.cz/item/CS_URS_2022_02/998712101" TargetMode="External" /><Relationship Id="rId74" Type="http://schemas.openxmlformats.org/officeDocument/2006/relationships/hyperlink" Target="https://podminky.urs.cz/item/CS_URS_2022_02/713141136" TargetMode="External" /><Relationship Id="rId75" Type="http://schemas.openxmlformats.org/officeDocument/2006/relationships/hyperlink" Target="https://podminky.urs.cz/item/CS_URS_2023_01/713141336" TargetMode="External" /><Relationship Id="rId76" Type="http://schemas.openxmlformats.org/officeDocument/2006/relationships/hyperlink" Target="https://podminky.urs.cz/item/CS_URS_2023_01/998713101" TargetMode="External" /><Relationship Id="rId77" Type="http://schemas.openxmlformats.org/officeDocument/2006/relationships/hyperlink" Target="https://podminky.urs.cz/item/CS_URS_2022_02/725112171" TargetMode="External" /><Relationship Id="rId78" Type="http://schemas.openxmlformats.org/officeDocument/2006/relationships/hyperlink" Target="https://podminky.urs.cz/item/CS_URS_2022_02/725211615" TargetMode="External" /><Relationship Id="rId79" Type="http://schemas.openxmlformats.org/officeDocument/2006/relationships/hyperlink" Target="https://podminky.urs.cz/item/CS_URS_2022_02/725331111" TargetMode="External" /><Relationship Id="rId80" Type="http://schemas.openxmlformats.org/officeDocument/2006/relationships/hyperlink" Target="https://podminky.urs.cz/item/CS_URS_2022_02/725822611" TargetMode="External" /><Relationship Id="rId81" Type="http://schemas.openxmlformats.org/officeDocument/2006/relationships/hyperlink" Target="https://podminky.urs.cz/item/CS_URS_2022_02/726131041" TargetMode="External" /><Relationship Id="rId82" Type="http://schemas.openxmlformats.org/officeDocument/2006/relationships/hyperlink" Target="https://podminky.urs.cz/item/CS_URS_2022_02/726191002" TargetMode="External" /><Relationship Id="rId83" Type="http://schemas.openxmlformats.org/officeDocument/2006/relationships/hyperlink" Target="https://podminky.urs.cz/item/CS_URS_2023_01/762341675" TargetMode="External" /><Relationship Id="rId84" Type="http://schemas.openxmlformats.org/officeDocument/2006/relationships/hyperlink" Target="https://podminky.urs.cz/item/CS_URS_2023_01/762395000" TargetMode="External" /><Relationship Id="rId85" Type="http://schemas.openxmlformats.org/officeDocument/2006/relationships/hyperlink" Target="https://podminky.urs.cz/item/CS_URS_2023_01/998762101" TargetMode="External" /><Relationship Id="rId86" Type="http://schemas.openxmlformats.org/officeDocument/2006/relationships/hyperlink" Target="https://podminky.urs.cz/item/CS_URS_2022_02/763121465" TargetMode="External" /><Relationship Id="rId87" Type="http://schemas.openxmlformats.org/officeDocument/2006/relationships/hyperlink" Target="https://podminky.urs.cz/item/CS_URS_2022_02/764002861" TargetMode="External" /><Relationship Id="rId88" Type="http://schemas.openxmlformats.org/officeDocument/2006/relationships/hyperlink" Target="https://podminky.urs.cz/item/CS_URS_2022_02/764214606" TargetMode="External" /><Relationship Id="rId89" Type="http://schemas.openxmlformats.org/officeDocument/2006/relationships/hyperlink" Target="https://podminky.urs.cz/item/CS_URS_2022_02/764214607" TargetMode="External" /><Relationship Id="rId90" Type="http://schemas.openxmlformats.org/officeDocument/2006/relationships/hyperlink" Target="https://podminky.urs.cz/item/CS_URS_2022_02/764215646" TargetMode="External" /><Relationship Id="rId91" Type="http://schemas.openxmlformats.org/officeDocument/2006/relationships/hyperlink" Target="https://podminky.urs.cz/item/CS_URS_2022_02/764216603" TargetMode="External" /><Relationship Id="rId92" Type="http://schemas.openxmlformats.org/officeDocument/2006/relationships/hyperlink" Target="https://podminky.urs.cz/item/CS_URS_2022_02/764216665" TargetMode="External" /><Relationship Id="rId93" Type="http://schemas.openxmlformats.org/officeDocument/2006/relationships/hyperlink" Target="https://podminky.urs.cz/item/CS_URS_2022_02/764218605" TargetMode="External" /><Relationship Id="rId94" Type="http://schemas.openxmlformats.org/officeDocument/2006/relationships/hyperlink" Target="https://podminky.urs.cz/item/CS_URS_2022_02/764218645" TargetMode="External" /><Relationship Id="rId95" Type="http://schemas.openxmlformats.org/officeDocument/2006/relationships/hyperlink" Target="https://podminky.urs.cz/item/CS_URS_2022_02/764311603" TargetMode="External" /><Relationship Id="rId96" Type="http://schemas.openxmlformats.org/officeDocument/2006/relationships/hyperlink" Target="https://podminky.urs.cz/item/CS_URS_2022_02/998764101" TargetMode="External" /><Relationship Id="rId97" Type="http://schemas.openxmlformats.org/officeDocument/2006/relationships/hyperlink" Target="https://podminky.urs.cz/item/CS_URS_2022_02/765142001" TargetMode="External" /><Relationship Id="rId98" Type="http://schemas.openxmlformats.org/officeDocument/2006/relationships/hyperlink" Target="https://podminky.urs.cz/item/CS_URS_2022_02/998765101" TargetMode="External" /><Relationship Id="rId99" Type="http://schemas.openxmlformats.org/officeDocument/2006/relationships/hyperlink" Target="https://podminky.urs.cz/item/CS_URS_2022_02/766622131" TargetMode="External" /><Relationship Id="rId100" Type="http://schemas.openxmlformats.org/officeDocument/2006/relationships/hyperlink" Target="https://podminky.urs.cz/item/CS_URS_2022_02/766622216" TargetMode="External" /><Relationship Id="rId101" Type="http://schemas.openxmlformats.org/officeDocument/2006/relationships/hyperlink" Target="https://podminky.urs.cz/item/CS_URS_2022_02/766660001" TargetMode="External" /><Relationship Id="rId102" Type="http://schemas.openxmlformats.org/officeDocument/2006/relationships/hyperlink" Target="https://podminky.urs.cz/item/CS_URS_2022_02/766660002" TargetMode="External" /><Relationship Id="rId103" Type="http://schemas.openxmlformats.org/officeDocument/2006/relationships/hyperlink" Target="https://podminky.urs.cz/item/CS_URS_2022_02/766660011" TargetMode="External" /><Relationship Id="rId104" Type="http://schemas.openxmlformats.org/officeDocument/2006/relationships/hyperlink" Target="https://podminky.urs.cz/item/CS_URS_2022_02/766660411" TargetMode="External" /><Relationship Id="rId105" Type="http://schemas.openxmlformats.org/officeDocument/2006/relationships/hyperlink" Target="https://podminky.urs.cz/item/CS_URS_2022_02/766660717" TargetMode="External" /><Relationship Id="rId106" Type="http://schemas.openxmlformats.org/officeDocument/2006/relationships/hyperlink" Target="https://podminky.urs.cz/item/CS_URS_2022_02/766660718" TargetMode="External" /><Relationship Id="rId107" Type="http://schemas.openxmlformats.org/officeDocument/2006/relationships/hyperlink" Target="https://podminky.urs.cz/item/CS_URS_2022_02/766660728" TargetMode="External" /><Relationship Id="rId108" Type="http://schemas.openxmlformats.org/officeDocument/2006/relationships/hyperlink" Target="https://podminky.urs.cz/item/CS_URS_2022_02/766660731" TargetMode="External" /><Relationship Id="rId109" Type="http://schemas.openxmlformats.org/officeDocument/2006/relationships/hyperlink" Target="https://podminky.urs.cz/item/CS_URS_2022_02/766691914" TargetMode="External" /><Relationship Id="rId110" Type="http://schemas.openxmlformats.org/officeDocument/2006/relationships/hyperlink" Target="https://podminky.urs.cz/item/CS_URS_2022_02/766691915" TargetMode="External" /><Relationship Id="rId111" Type="http://schemas.openxmlformats.org/officeDocument/2006/relationships/hyperlink" Target="https://podminky.urs.cz/item/CS_URS_2022_02/766694111" TargetMode="External" /><Relationship Id="rId112" Type="http://schemas.openxmlformats.org/officeDocument/2006/relationships/hyperlink" Target="https://podminky.urs.cz/item/CS_URS_2022_02/766694112" TargetMode="External" /><Relationship Id="rId113" Type="http://schemas.openxmlformats.org/officeDocument/2006/relationships/hyperlink" Target="https://podminky.urs.cz/item/CS_URS_2022_02/998766101" TargetMode="External" /><Relationship Id="rId114" Type="http://schemas.openxmlformats.org/officeDocument/2006/relationships/hyperlink" Target="https://podminky.urs.cz/item/CS_URS_2023_01/767640221" TargetMode="External" /><Relationship Id="rId115" Type="http://schemas.openxmlformats.org/officeDocument/2006/relationships/hyperlink" Target="https://podminky.urs.cz/item/CS_URS_2023_01/767649191" TargetMode="External" /><Relationship Id="rId116" Type="http://schemas.openxmlformats.org/officeDocument/2006/relationships/hyperlink" Target="https://podminky.urs.cz/item/CS_URS_2023_01/767649193" TargetMode="External" /><Relationship Id="rId117" Type="http://schemas.openxmlformats.org/officeDocument/2006/relationships/hyperlink" Target="https://podminky.urs.cz/item/CS_URS_2022_02/771121011" TargetMode="External" /><Relationship Id="rId118" Type="http://schemas.openxmlformats.org/officeDocument/2006/relationships/hyperlink" Target="https://podminky.urs.cz/item/CS_URS_2022_02/771474113" TargetMode="External" /><Relationship Id="rId119" Type="http://schemas.openxmlformats.org/officeDocument/2006/relationships/hyperlink" Target="https://podminky.urs.cz/item/CS_URS_2022_02/771574173" TargetMode="External" /><Relationship Id="rId120" Type="http://schemas.openxmlformats.org/officeDocument/2006/relationships/hyperlink" Target="https://podminky.urs.cz/item/CS_URS_2022_02/771577114" TargetMode="External" /><Relationship Id="rId121" Type="http://schemas.openxmlformats.org/officeDocument/2006/relationships/hyperlink" Target="https://podminky.urs.cz/item/CS_URS_2022_02/771591112" TargetMode="External" /><Relationship Id="rId122" Type="http://schemas.openxmlformats.org/officeDocument/2006/relationships/hyperlink" Target="https://podminky.urs.cz/item/CS_URS_2022_02/771591115" TargetMode="External" /><Relationship Id="rId123" Type="http://schemas.openxmlformats.org/officeDocument/2006/relationships/hyperlink" Target="https://podminky.urs.cz/item/CS_URS_2022_02/771591117" TargetMode="External" /><Relationship Id="rId124" Type="http://schemas.openxmlformats.org/officeDocument/2006/relationships/hyperlink" Target="https://podminky.urs.cz/item/CS_URS_2022_02/771591264" TargetMode="External" /><Relationship Id="rId125" Type="http://schemas.openxmlformats.org/officeDocument/2006/relationships/hyperlink" Target="https://podminky.urs.cz/item/CS_URS_2022_02/771592011" TargetMode="External" /><Relationship Id="rId126" Type="http://schemas.openxmlformats.org/officeDocument/2006/relationships/hyperlink" Target="https://podminky.urs.cz/item/CS_URS_2022_02/998771101" TargetMode="External" /><Relationship Id="rId127" Type="http://schemas.openxmlformats.org/officeDocument/2006/relationships/hyperlink" Target="https://podminky.urs.cz/item/CS_URS_2022_02/781121011" TargetMode="External" /><Relationship Id="rId128" Type="http://schemas.openxmlformats.org/officeDocument/2006/relationships/hyperlink" Target="https://podminky.urs.cz/item/CS_URS_2022_02/781474154" TargetMode="External" /><Relationship Id="rId129" Type="http://schemas.openxmlformats.org/officeDocument/2006/relationships/hyperlink" Target="https://podminky.urs.cz/item/CS_URS_2022_02/781477114" TargetMode="External" /><Relationship Id="rId130" Type="http://schemas.openxmlformats.org/officeDocument/2006/relationships/hyperlink" Target="https://podminky.urs.cz/item/CS_URS_2022_02/781495115" TargetMode="External" /><Relationship Id="rId131" Type="http://schemas.openxmlformats.org/officeDocument/2006/relationships/hyperlink" Target="https://podminky.urs.cz/item/CS_URS_2022_02/781495142" TargetMode="External" /><Relationship Id="rId132" Type="http://schemas.openxmlformats.org/officeDocument/2006/relationships/hyperlink" Target="https://podminky.urs.cz/item/CS_URS_2022_02/781495152" TargetMode="External" /><Relationship Id="rId133" Type="http://schemas.openxmlformats.org/officeDocument/2006/relationships/hyperlink" Target="https://podminky.urs.cz/item/CS_URS_2022_02/781495153" TargetMode="External" /><Relationship Id="rId134" Type="http://schemas.openxmlformats.org/officeDocument/2006/relationships/hyperlink" Target="https://podminky.urs.cz/item/CS_URS_2022_02/781495211" TargetMode="External" /><Relationship Id="rId135" Type="http://schemas.openxmlformats.org/officeDocument/2006/relationships/hyperlink" Target="https://podminky.urs.cz/item/CS_URS_2022_02/998781101" TargetMode="External" /><Relationship Id="rId136" Type="http://schemas.openxmlformats.org/officeDocument/2006/relationships/hyperlink" Target="https://podminky.urs.cz/item/CS_URS_2022_02/784121001" TargetMode="External" /><Relationship Id="rId137" Type="http://schemas.openxmlformats.org/officeDocument/2006/relationships/hyperlink" Target="https://podminky.urs.cz/item/CS_URS_2022_02/784171101" TargetMode="External" /><Relationship Id="rId138" Type="http://schemas.openxmlformats.org/officeDocument/2006/relationships/hyperlink" Target="https://podminky.urs.cz/item/CS_URS_2022_02/784171111" TargetMode="External" /><Relationship Id="rId139" Type="http://schemas.openxmlformats.org/officeDocument/2006/relationships/hyperlink" Target="https://podminky.urs.cz/item/CS_URS_2022_02/784181121" TargetMode="External" /><Relationship Id="rId140" Type="http://schemas.openxmlformats.org/officeDocument/2006/relationships/hyperlink" Target="https://podminky.urs.cz/item/CS_URS_2022_02/784211101" TargetMode="External" /><Relationship Id="rId1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IS0022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Odloučené pracoviště Jilemnického - přístavba a stavební úpravy frézařské dílny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Stavební část'!P140</f>
        <v>0</v>
      </c>
      <c r="AV95" s="128">
        <f>'SO 01 - Stavební část'!J33</f>
        <v>0</v>
      </c>
      <c r="AW95" s="128">
        <f>'SO 01 - Stavební část'!J34</f>
        <v>0</v>
      </c>
      <c r="AX95" s="128">
        <f>'SO 01 - Stavební část'!J35</f>
        <v>0</v>
      </c>
      <c r="AY95" s="128">
        <f>'SO 01 - Stavební část'!J36</f>
        <v>0</v>
      </c>
      <c r="AZ95" s="128">
        <f>'SO 01 - Stavební část'!F33</f>
        <v>0</v>
      </c>
      <c r="BA95" s="128">
        <f>'SO 01 - Stavební část'!F34</f>
        <v>0</v>
      </c>
      <c r="BB95" s="128">
        <f>'SO 01 - Stavební část'!F35</f>
        <v>0</v>
      </c>
      <c r="BC95" s="128">
        <f>'SO 01 - Stavební část'!F36</f>
        <v>0</v>
      </c>
      <c r="BD95" s="130">
        <f>'SO 01 -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Ústřední vytápění'!J30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Ústřední vytápění'!P120</f>
        <v>0</v>
      </c>
      <c r="AV96" s="128">
        <f>'SO 02 - Ústřední vytápění'!J33</f>
        <v>0</v>
      </c>
      <c r="AW96" s="128">
        <f>'SO 02 - Ústřední vytápění'!J34</f>
        <v>0</v>
      </c>
      <c r="AX96" s="128">
        <f>'SO 02 - Ústřední vytápění'!J35</f>
        <v>0</v>
      </c>
      <c r="AY96" s="128">
        <f>'SO 02 - Ústřední vytápění'!J36</f>
        <v>0</v>
      </c>
      <c r="AZ96" s="128">
        <f>'SO 02 - Ústřední vytápění'!F33</f>
        <v>0</v>
      </c>
      <c r="BA96" s="128">
        <f>'SO 02 - Ústřední vytápění'!F34</f>
        <v>0</v>
      </c>
      <c r="BB96" s="128">
        <f>'SO 02 - Ústřední vytápění'!F35</f>
        <v>0</v>
      </c>
      <c r="BC96" s="128">
        <f>'SO 02 - Ústřední vytápění'!F36</f>
        <v>0</v>
      </c>
      <c r="BD96" s="130">
        <f>'SO 02 - Ústřední vytápění'!F37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Elektroinstalace'!J30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03 - Elektroinstalace'!P132</f>
        <v>0</v>
      </c>
      <c r="AV97" s="128">
        <f>'SO 03 - Elektroinstalace'!J33</f>
        <v>0</v>
      </c>
      <c r="AW97" s="128">
        <f>'SO 03 - Elektroinstalace'!J34</f>
        <v>0</v>
      </c>
      <c r="AX97" s="128">
        <f>'SO 03 - Elektroinstalace'!J35</f>
        <v>0</v>
      </c>
      <c r="AY97" s="128">
        <f>'SO 03 - Elektroinstalace'!J36</f>
        <v>0</v>
      </c>
      <c r="AZ97" s="128">
        <f>'SO 03 - Elektroinstalace'!F33</f>
        <v>0</v>
      </c>
      <c r="BA97" s="128">
        <f>'SO 03 - Elektroinstalace'!F34</f>
        <v>0</v>
      </c>
      <c r="BB97" s="128">
        <f>'SO 03 - Elektroinstalace'!F35</f>
        <v>0</v>
      </c>
      <c r="BC97" s="128">
        <f>'SO 03 - Elektroinstalace'!F36</f>
        <v>0</v>
      </c>
      <c r="BD97" s="130">
        <f>'SO 03 - Elektroinstalace'!F37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Zdravotechnika'!J30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04 - Zdravotechnika'!P127</f>
        <v>0</v>
      </c>
      <c r="AV98" s="128">
        <f>'SO 04 - Zdravotechnika'!J33</f>
        <v>0</v>
      </c>
      <c r="AW98" s="128">
        <f>'SO 04 - Zdravotechnika'!J34</f>
        <v>0</v>
      </c>
      <c r="AX98" s="128">
        <f>'SO 04 - Zdravotechnika'!J35</f>
        <v>0</v>
      </c>
      <c r="AY98" s="128">
        <f>'SO 04 - Zdravotechnika'!J36</f>
        <v>0</v>
      </c>
      <c r="AZ98" s="128">
        <f>'SO 04 - Zdravotechnika'!F33</f>
        <v>0</v>
      </c>
      <c r="BA98" s="128">
        <f>'SO 04 - Zdravotechnika'!F34</f>
        <v>0</v>
      </c>
      <c r="BB98" s="128">
        <f>'SO 04 - Zdravotechnika'!F35</f>
        <v>0</v>
      </c>
      <c r="BC98" s="128">
        <f>'SO 04 - Zdravotechnika'!F36</f>
        <v>0</v>
      </c>
      <c r="BD98" s="130">
        <f>'SO 04 - Zdravotechnika'!F37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Vzduchotechnika'!J30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'SO 05 - Vzduchotechnika'!P118</f>
        <v>0</v>
      </c>
      <c r="AV99" s="133">
        <f>'SO 05 - Vzduchotechnika'!J33</f>
        <v>0</v>
      </c>
      <c r="AW99" s="133">
        <f>'SO 05 - Vzduchotechnika'!J34</f>
        <v>0</v>
      </c>
      <c r="AX99" s="133">
        <f>'SO 05 - Vzduchotechnika'!J35</f>
        <v>0</v>
      </c>
      <c r="AY99" s="133">
        <f>'SO 05 - Vzduchotechnika'!J36</f>
        <v>0</v>
      </c>
      <c r="AZ99" s="133">
        <f>'SO 05 - Vzduchotechnika'!F33</f>
        <v>0</v>
      </c>
      <c r="BA99" s="133">
        <f>'SO 05 - Vzduchotechnika'!F34</f>
        <v>0</v>
      </c>
      <c r="BB99" s="133">
        <f>'SO 05 - Vzduchotechnika'!F35</f>
        <v>0</v>
      </c>
      <c r="BC99" s="133">
        <f>'SO 05 - Vzduchotechnika'!F36</f>
        <v>0</v>
      </c>
      <c r="BD99" s="135">
        <f>'SO 05 - Vzduchotechnika'!F37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CxTJsW4RI+IXa5OxFSGwMonBv4ctfvpD5yQ48Vq40Xjzhz+jgSXpoM2TDh02jmqm49hKVy8RIJ+JLYyz5dYF7w==" hashValue="5d9v1KFaWOmLhFUZnyrre2jUOMvIBmrXFW0ZJ1VG1tLix9UuLCZxahANalk9uBsD3uQU0QC8dT8VP/qtvOtFq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Ústřední vytápění'!C2" display="/"/>
    <hyperlink ref="A97" location="'SO 03 - Elektroinstalace'!C2" display="/"/>
    <hyperlink ref="A98" location="'SO 04 - Zdravotechnika'!C2" display="/"/>
    <hyperlink ref="A99" location="'SO 0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ROUND((SUM(BE140:BE861)),  2)</f>
        <v>0</v>
      </c>
      <c r="G33" s="38"/>
      <c r="H33" s="38"/>
      <c r="I33" s="155">
        <v>0.20999999999999999</v>
      </c>
      <c r="J33" s="154">
        <f>ROUND(((SUM(BE140:BE861))*I33),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ROUND((SUM(BF140:BF861)),  2)</f>
        <v>0</v>
      </c>
      <c r="G34" s="38"/>
      <c r="H34" s="38"/>
      <c r="I34" s="155">
        <v>0.14999999999999999</v>
      </c>
      <c r="J34" s="154">
        <f>ROUND(((SUM(BF140:BF861))*I34),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ROUND((SUM(BG140:BG861)),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ROUND((SUM(BH140:BH861)),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ROUND((SUM(BI140:BI861)),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J141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J224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J370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J449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J462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9"/>
      <c r="C105" s="180"/>
      <c r="D105" s="181" t="s">
        <v>112</v>
      </c>
      <c r="E105" s="182"/>
      <c r="F105" s="182"/>
      <c r="G105" s="182"/>
      <c r="H105" s="182"/>
      <c r="I105" s="182"/>
      <c r="J105" s="183">
        <f>J465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J466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114</v>
      </c>
      <c r="E107" s="188"/>
      <c r="F107" s="188"/>
      <c r="G107" s="188"/>
      <c r="H107" s="188"/>
      <c r="I107" s="188"/>
      <c r="J107" s="189">
        <f>J482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J508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J524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J533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118</v>
      </c>
      <c r="E111" s="188"/>
      <c r="F111" s="188"/>
      <c r="G111" s="188"/>
      <c r="H111" s="188"/>
      <c r="I111" s="188"/>
      <c r="J111" s="189">
        <f>J538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119</v>
      </c>
      <c r="E112" s="188"/>
      <c r="F112" s="188"/>
      <c r="G112" s="188"/>
      <c r="H112" s="188"/>
      <c r="I112" s="188"/>
      <c r="J112" s="189">
        <f>J549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120</v>
      </c>
      <c r="E113" s="188"/>
      <c r="F113" s="188"/>
      <c r="G113" s="188"/>
      <c r="H113" s="188"/>
      <c r="I113" s="188"/>
      <c r="J113" s="189">
        <f>J559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121</v>
      </c>
      <c r="E114" s="188"/>
      <c r="F114" s="188"/>
      <c r="G114" s="188"/>
      <c r="H114" s="188"/>
      <c r="I114" s="188"/>
      <c r="J114" s="189">
        <f>J594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122</v>
      </c>
      <c r="E115" s="188"/>
      <c r="F115" s="188"/>
      <c r="G115" s="188"/>
      <c r="H115" s="188"/>
      <c r="I115" s="188"/>
      <c r="J115" s="189">
        <f>J604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5"/>
      <c r="C116" s="186"/>
      <c r="D116" s="187" t="s">
        <v>123</v>
      </c>
      <c r="E116" s="188"/>
      <c r="F116" s="188"/>
      <c r="G116" s="188"/>
      <c r="H116" s="188"/>
      <c r="I116" s="188"/>
      <c r="J116" s="189">
        <f>J693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5"/>
      <c r="C117" s="186"/>
      <c r="D117" s="187" t="s">
        <v>124</v>
      </c>
      <c r="E117" s="188"/>
      <c r="F117" s="188"/>
      <c r="G117" s="188"/>
      <c r="H117" s="188"/>
      <c r="I117" s="188"/>
      <c r="J117" s="189">
        <f>J714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85"/>
      <c r="C118" s="186"/>
      <c r="D118" s="187" t="s">
        <v>125</v>
      </c>
      <c r="E118" s="188"/>
      <c r="F118" s="188"/>
      <c r="G118" s="188"/>
      <c r="H118" s="188"/>
      <c r="I118" s="188"/>
      <c r="J118" s="189">
        <f>J752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5"/>
      <c r="C119" s="186"/>
      <c r="D119" s="187" t="s">
        <v>126</v>
      </c>
      <c r="E119" s="188"/>
      <c r="F119" s="188"/>
      <c r="G119" s="188"/>
      <c r="H119" s="188"/>
      <c r="I119" s="188"/>
      <c r="J119" s="189">
        <f>J786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85"/>
      <c r="C120" s="186"/>
      <c r="D120" s="187" t="s">
        <v>127</v>
      </c>
      <c r="E120" s="188"/>
      <c r="F120" s="188"/>
      <c r="G120" s="188"/>
      <c r="H120" s="188"/>
      <c r="I120" s="188"/>
      <c r="J120" s="189">
        <f>J788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hidden="1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hidden="1"/>
    <row r="124" hidden="1"/>
    <row r="125" hidden="1"/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128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6.25" customHeight="1">
      <c r="A130" s="38"/>
      <c r="B130" s="39"/>
      <c r="C130" s="40"/>
      <c r="D130" s="40"/>
      <c r="E130" s="174" t="str">
        <f>E7</f>
        <v>Odloučené pracoviště Jilemnického - přístavba a stavební úpravy frézařské dílny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97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SO 01 - Stavební část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 xml:space="preserve"> </v>
      </c>
      <c r="G134" s="40"/>
      <c r="H134" s="40"/>
      <c r="I134" s="32" t="s">
        <v>22</v>
      </c>
      <c r="J134" s="79" t="str">
        <f>IF(J12="","",J12)</f>
        <v>5. 3. 2023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E15</f>
        <v xml:space="preserve"> </v>
      </c>
      <c r="G136" s="40"/>
      <c r="H136" s="40"/>
      <c r="I136" s="32" t="s">
        <v>29</v>
      </c>
      <c r="J136" s="36" t="str">
        <f>E21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IF(E18="","",E18)</f>
        <v>Vyplň údaj</v>
      </c>
      <c r="G137" s="40"/>
      <c r="H137" s="40"/>
      <c r="I137" s="32" t="s">
        <v>31</v>
      </c>
      <c r="J137" s="36" t="str">
        <f>E24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1"/>
      <c r="B139" s="192"/>
      <c r="C139" s="193" t="s">
        <v>129</v>
      </c>
      <c r="D139" s="194" t="s">
        <v>58</v>
      </c>
      <c r="E139" s="194" t="s">
        <v>54</v>
      </c>
      <c r="F139" s="194" t="s">
        <v>55</v>
      </c>
      <c r="G139" s="194" t="s">
        <v>130</v>
      </c>
      <c r="H139" s="194" t="s">
        <v>131</v>
      </c>
      <c r="I139" s="194" t="s">
        <v>132</v>
      </c>
      <c r="J139" s="194" t="s">
        <v>101</v>
      </c>
      <c r="K139" s="195" t="s">
        <v>133</v>
      </c>
      <c r="L139" s="196"/>
      <c r="M139" s="100" t="s">
        <v>1</v>
      </c>
      <c r="N139" s="101" t="s">
        <v>37</v>
      </c>
      <c r="O139" s="101" t="s">
        <v>134</v>
      </c>
      <c r="P139" s="101" t="s">
        <v>135</v>
      </c>
      <c r="Q139" s="101" t="s">
        <v>136</v>
      </c>
      <c r="R139" s="101" t="s">
        <v>137</v>
      </c>
      <c r="S139" s="101" t="s">
        <v>138</v>
      </c>
      <c r="T139" s="102" t="s">
        <v>139</v>
      </c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</row>
    <row r="140" s="2" customFormat="1" ht="22.8" customHeight="1">
      <c r="A140" s="38"/>
      <c r="B140" s="39"/>
      <c r="C140" s="107" t="s">
        <v>140</v>
      </c>
      <c r="D140" s="40"/>
      <c r="E140" s="40"/>
      <c r="F140" s="40"/>
      <c r="G140" s="40"/>
      <c r="H140" s="40"/>
      <c r="I140" s="40"/>
      <c r="J140" s="197">
        <f>BK140</f>
        <v>0</v>
      </c>
      <c r="K140" s="40"/>
      <c r="L140" s="44"/>
      <c r="M140" s="103"/>
      <c r="N140" s="198"/>
      <c r="O140" s="104"/>
      <c r="P140" s="199">
        <f>P141+P465</f>
        <v>0</v>
      </c>
      <c r="Q140" s="104"/>
      <c r="R140" s="199">
        <f>R141+R465</f>
        <v>1.3173327699999999</v>
      </c>
      <c r="S140" s="104"/>
      <c r="T140" s="200">
        <f>T141+T465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103</v>
      </c>
      <c r="BK140" s="201">
        <f>BK141+BK465</f>
        <v>0</v>
      </c>
    </row>
    <row r="141" s="12" customFormat="1" ht="25.92" customHeight="1">
      <c r="A141" s="12"/>
      <c r="B141" s="202"/>
      <c r="C141" s="203"/>
      <c r="D141" s="204" t="s">
        <v>72</v>
      </c>
      <c r="E141" s="205" t="s">
        <v>141</v>
      </c>
      <c r="F141" s="205" t="s">
        <v>142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P142+P157+P172+P224+P370+P449+P462</f>
        <v>0</v>
      </c>
      <c r="Q141" s="210"/>
      <c r="R141" s="211">
        <f>R142+R157+R172+R224+R370+R449+R462</f>
        <v>0</v>
      </c>
      <c r="S141" s="210"/>
      <c r="T141" s="212">
        <f>T142+T157+T172+T224+T370+T449+T462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81</v>
      </c>
      <c r="AT141" s="214" t="s">
        <v>72</v>
      </c>
      <c r="AU141" s="214" t="s">
        <v>73</v>
      </c>
      <c r="AY141" s="213" t="s">
        <v>143</v>
      </c>
      <c r="BK141" s="215">
        <f>BK142+BK157+BK172+BK224+BK370+BK449+BK462</f>
        <v>0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81</v>
      </c>
      <c r="F142" s="216" t="s">
        <v>144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SUM(P143:P156)</f>
        <v>0</v>
      </c>
      <c r="Q142" s="210"/>
      <c r="R142" s="211">
        <f>SUM(R143:R156)</f>
        <v>0</v>
      </c>
      <c r="S142" s="210"/>
      <c r="T142" s="212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143</v>
      </c>
      <c r="BK142" s="215">
        <f>SUM(BK143:BK156)</f>
        <v>0</v>
      </c>
    </row>
    <row r="143" s="2" customFormat="1" ht="24.15" customHeight="1">
      <c r="A143" s="38"/>
      <c r="B143" s="39"/>
      <c r="C143" s="218" t="s">
        <v>81</v>
      </c>
      <c r="D143" s="218" t="s">
        <v>145</v>
      </c>
      <c r="E143" s="219" t="s">
        <v>146</v>
      </c>
      <c r="F143" s="220" t="s">
        <v>147</v>
      </c>
      <c r="G143" s="221" t="s">
        <v>148</v>
      </c>
      <c r="H143" s="222">
        <v>1.728</v>
      </c>
      <c r="I143" s="223"/>
      <c r="J143" s="224">
        <f>ROUND(I143*H143,2)</f>
        <v>0</v>
      </c>
      <c r="K143" s="220" t="s">
        <v>149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83</v>
      </c>
    </row>
    <row r="144" s="2" customFormat="1">
      <c r="A144" s="38"/>
      <c r="B144" s="39"/>
      <c r="C144" s="40"/>
      <c r="D144" s="231" t="s">
        <v>151</v>
      </c>
      <c r="E144" s="40"/>
      <c r="F144" s="232" t="s">
        <v>152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83</v>
      </c>
    </row>
    <row r="145" s="13" customFormat="1">
      <c r="A145" s="13"/>
      <c r="B145" s="236"/>
      <c r="C145" s="237"/>
      <c r="D145" s="238" t="s">
        <v>153</v>
      </c>
      <c r="E145" s="239" t="s">
        <v>1</v>
      </c>
      <c r="F145" s="240" t="s">
        <v>154</v>
      </c>
      <c r="G145" s="237"/>
      <c r="H145" s="241">
        <v>1.728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153</v>
      </c>
      <c r="AU145" s="247" t="s">
        <v>83</v>
      </c>
      <c r="AV145" s="13" t="s">
        <v>83</v>
      </c>
      <c r="AW145" s="13" t="s">
        <v>30</v>
      </c>
      <c r="AX145" s="13" t="s">
        <v>73</v>
      </c>
      <c r="AY145" s="247" t="s">
        <v>143</v>
      </c>
    </row>
    <row r="146" s="14" customFormat="1">
      <c r="A146" s="14"/>
      <c r="B146" s="248"/>
      <c r="C146" s="249"/>
      <c r="D146" s="238" t="s">
        <v>153</v>
      </c>
      <c r="E146" s="250" t="s">
        <v>1</v>
      </c>
      <c r="F146" s="251" t="s">
        <v>155</v>
      </c>
      <c r="G146" s="249"/>
      <c r="H146" s="252">
        <v>1.728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153</v>
      </c>
      <c r="AU146" s="258" t="s">
        <v>83</v>
      </c>
      <c r="AV146" s="14" t="s">
        <v>150</v>
      </c>
      <c r="AW146" s="14" t="s">
        <v>30</v>
      </c>
      <c r="AX146" s="14" t="s">
        <v>81</v>
      </c>
      <c r="AY146" s="258" t="s">
        <v>143</v>
      </c>
    </row>
    <row r="147" s="2" customFormat="1" ht="37.8" customHeight="1">
      <c r="A147" s="38"/>
      <c r="B147" s="39"/>
      <c r="C147" s="218" t="s">
        <v>83</v>
      </c>
      <c r="D147" s="218" t="s">
        <v>145</v>
      </c>
      <c r="E147" s="219" t="s">
        <v>156</v>
      </c>
      <c r="F147" s="220" t="s">
        <v>157</v>
      </c>
      <c r="G147" s="221" t="s">
        <v>148</v>
      </c>
      <c r="H147" s="222">
        <v>1.728</v>
      </c>
      <c r="I147" s="223"/>
      <c r="J147" s="224">
        <f>ROUND(I147*H147,2)</f>
        <v>0</v>
      </c>
      <c r="K147" s="220" t="s">
        <v>149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150</v>
      </c>
      <c r="BM147" s="229" t="s">
        <v>150</v>
      </c>
    </row>
    <row r="148" s="2" customFormat="1">
      <c r="A148" s="38"/>
      <c r="B148" s="39"/>
      <c r="C148" s="40"/>
      <c r="D148" s="231" t="s">
        <v>151</v>
      </c>
      <c r="E148" s="40"/>
      <c r="F148" s="232" t="s">
        <v>158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151</v>
      </c>
      <c r="AU148" s="17" t="s">
        <v>83</v>
      </c>
    </row>
    <row r="149" s="2" customFormat="1" ht="37.8" customHeight="1">
      <c r="A149" s="38"/>
      <c r="B149" s="39"/>
      <c r="C149" s="218" t="s">
        <v>159</v>
      </c>
      <c r="D149" s="218" t="s">
        <v>145</v>
      </c>
      <c r="E149" s="219" t="s">
        <v>160</v>
      </c>
      <c r="F149" s="220" t="s">
        <v>161</v>
      </c>
      <c r="G149" s="221" t="s">
        <v>148</v>
      </c>
      <c r="H149" s="222">
        <v>17.280000000000001</v>
      </c>
      <c r="I149" s="223"/>
      <c r="J149" s="224">
        <f>ROUND(I149*H149,2)</f>
        <v>0</v>
      </c>
      <c r="K149" s="220" t="s">
        <v>149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162</v>
      </c>
    </row>
    <row r="150" s="2" customFormat="1">
      <c r="A150" s="38"/>
      <c r="B150" s="39"/>
      <c r="C150" s="40"/>
      <c r="D150" s="231" t="s">
        <v>151</v>
      </c>
      <c r="E150" s="40"/>
      <c r="F150" s="232" t="s">
        <v>163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83</v>
      </c>
    </row>
    <row r="151" s="13" customFormat="1">
      <c r="A151" s="13"/>
      <c r="B151" s="236"/>
      <c r="C151" s="237"/>
      <c r="D151" s="238" t="s">
        <v>153</v>
      </c>
      <c r="E151" s="239" t="s">
        <v>1</v>
      </c>
      <c r="F151" s="240" t="s">
        <v>164</v>
      </c>
      <c r="G151" s="237"/>
      <c r="H151" s="241">
        <v>17.280000000000001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153</v>
      </c>
      <c r="AU151" s="247" t="s">
        <v>83</v>
      </c>
      <c r="AV151" s="13" t="s">
        <v>83</v>
      </c>
      <c r="AW151" s="13" t="s">
        <v>30</v>
      </c>
      <c r="AX151" s="13" t="s">
        <v>73</v>
      </c>
      <c r="AY151" s="247" t="s">
        <v>143</v>
      </c>
    </row>
    <row r="152" s="14" customFormat="1">
      <c r="A152" s="14"/>
      <c r="B152" s="248"/>
      <c r="C152" s="249"/>
      <c r="D152" s="238" t="s">
        <v>153</v>
      </c>
      <c r="E152" s="250" t="s">
        <v>1</v>
      </c>
      <c r="F152" s="251" t="s">
        <v>155</v>
      </c>
      <c r="G152" s="249"/>
      <c r="H152" s="252">
        <v>17.280000000000001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153</v>
      </c>
      <c r="AU152" s="258" t="s">
        <v>83</v>
      </c>
      <c r="AV152" s="14" t="s">
        <v>150</v>
      </c>
      <c r="AW152" s="14" t="s">
        <v>30</v>
      </c>
      <c r="AX152" s="14" t="s">
        <v>81</v>
      </c>
      <c r="AY152" s="258" t="s">
        <v>143</v>
      </c>
    </row>
    <row r="153" s="2" customFormat="1" ht="33" customHeight="1">
      <c r="A153" s="38"/>
      <c r="B153" s="39"/>
      <c r="C153" s="218" t="s">
        <v>150</v>
      </c>
      <c r="D153" s="218" t="s">
        <v>145</v>
      </c>
      <c r="E153" s="219" t="s">
        <v>165</v>
      </c>
      <c r="F153" s="220" t="s">
        <v>166</v>
      </c>
      <c r="G153" s="221" t="s">
        <v>167</v>
      </c>
      <c r="H153" s="222">
        <v>3.1099999999999999</v>
      </c>
      <c r="I153" s="223"/>
      <c r="J153" s="224">
        <f>ROUND(I153*H153,2)</f>
        <v>0</v>
      </c>
      <c r="K153" s="220" t="s">
        <v>149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168</v>
      </c>
    </row>
    <row r="154" s="2" customFormat="1">
      <c r="A154" s="38"/>
      <c r="B154" s="39"/>
      <c r="C154" s="40"/>
      <c r="D154" s="231" t="s">
        <v>151</v>
      </c>
      <c r="E154" s="40"/>
      <c r="F154" s="232" t="s">
        <v>169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151</v>
      </c>
      <c r="AU154" s="17" t="s">
        <v>83</v>
      </c>
    </row>
    <row r="155" s="13" customFormat="1">
      <c r="A155" s="13"/>
      <c r="B155" s="236"/>
      <c r="C155" s="237"/>
      <c r="D155" s="238" t="s">
        <v>153</v>
      </c>
      <c r="E155" s="239" t="s">
        <v>1</v>
      </c>
      <c r="F155" s="240" t="s">
        <v>170</v>
      </c>
      <c r="G155" s="237"/>
      <c r="H155" s="241">
        <v>3.1099999999999999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153</v>
      </c>
      <c r="AU155" s="247" t="s">
        <v>83</v>
      </c>
      <c r="AV155" s="13" t="s">
        <v>83</v>
      </c>
      <c r="AW155" s="13" t="s">
        <v>30</v>
      </c>
      <c r="AX155" s="13" t="s">
        <v>73</v>
      </c>
      <c r="AY155" s="247" t="s">
        <v>143</v>
      </c>
    </row>
    <row r="156" s="14" customFormat="1">
      <c r="A156" s="14"/>
      <c r="B156" s="248"/>
      <c r="C156" s="249"/>
      <c r="D156" s="238" t="s">
        <v>153</v>
      </c>
      <c r="E156" s="250" t="s">
        <v>1</v>
      </c>
      <c r="F156" s="251" t="s">
        <v>155</v>
      </c>
      <c r="G156" s="249"/>
      <c r="H156" s="252">
        <v>3.1099999999999999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153</v>
      </c>
      <c r="AU156" s="258" t="s">
        <v>83</v>
      </c>
      <c r="AV156" s="14" t="s">
        <v>150</v>
      </c>
      <c r="AW156" s="14" t="s">
        <v>30</v>
      </c>
      <c r="AX156" s="14" t="s">
        <v>81</v>
      </c>
      <c r="AY156" s="258" t="s">
        <v>143</v>
      </c>
    </row>
    <row r="157" s="12" customFormat="1" ht="22.8" customHeight="1">
      <c r="A157" s="12"/>
      <c r="B157" s="202"/>
      <c r="C157" s="203"/>
      <c r="D157" s="204" t="s">
        <v>72</v>
      </c>
      <c r="E157" s="216" t="s">
        <v>83</v>
      </c>
      <c r="F157" s="216" t="s">
        <v>171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SUM(P158:P171)</f>
        <v>0</v>
      </c>
      <c r="Q157" s="210"/>
      <c r="R157" s="211">
        <f>SUM(R158:R171)</f>
        <v>0</v>
      </c>
      <c r="S157" s="210"/>
      <c r="T157" s="212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81</v>
      </c>
      <c r="AY157" s="213" t="s">
        <v>143</v>
      </c>
      <c r="BK157" s="215">
        <f>SUM(BK158:BK171)</f>
        <v>0</v>
      </c>
    </row>
    <row r="158" s="2" customFormat="1" ht="16.5" customHeight="1">
      <c r="A158" s="38"/>
      <c r="B158" s="39"/>
      <c r="C158" s="218" t="s">
        <v>172</v>
      </c>
      <c r="D158" s="218" t="s">
        <v>145</v>
      </c>
      <c r="E158" s="219" t="s">
        <v>173</v>
      </c>
      <c r="F158" s="220" t="s">
        <v>174</v>
      </c>
      <c r="G158" s="221" t="s">
        <v>148</v>
      </c>
      <c r="H158" s="222">
        <v>1.5840000000000001</v>
      </c>
      <c r="I158" s="223"/>
      <c r="J158" s="224">
        <f>ROUND(I158*H158,2)</f>
        <v>0</v>
      </c>
      <c r="K158" s="220" t="s">
        <v>149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175</v>
      </c>
    </row>
    <row r="159" s="2" customFormat="1">
      <c r="A159" s="38"/>
      <c r="B159" s="39"/>
      <c r="C159" s="40"/>
      <c r="D159" s="231" t="s">
        <v>151</v>
      </c>
      <c r="E159" s="40"/>
      <c r="F159" s="232" t="s">
        <v>176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151</v>
      </c>
      <c r="AU159" s="17" t="s">
        <v>83</v>
      </c>
    </row>
    <row r="160" s="13" customFormat="1">
      <c r="A160" s="13"/>
      <c r="B160" s="236"/>
      <c r="C160" s="237"/>
      <c r="D160" s="238" t="s">
        <v>153</v>
      </c>
      <c r="E160" s="239" t="s">
        <v>1</v>
      </c>
      <c r="F160" s="240" t="s">
        <v>177</v>
      </c>
      <c r="G160" s="237"/>
      <c r="H160" s="241">
        <v>1.5840000000000001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153</v>
      </c>
      <c r="AU160" s="247" t="s">
        <v>83</v>
      </c>
      <c r="AV160" s="13" t="s">
        <v>83</v>
      </c>
      <c r="AW160" s="13" t="s">
        <v>30</v>
      </c>
      <c r="AX160" s="13" t="s">
        <v>73</v>
      </c>
      <c r="AY160" s="247" t="s">
        <v>143</v>
      </c>
    </row>
    <row r="161" s="14" customFormat="1">
      <c r="A161" s="14"/>
      <c r="B161" s="248"/>
      <c r="C161" s="249"/>
      <c r="D161" s="238" t="s">
        <v>153</v>
      </c>
      <c r="E161" s="250" t="s">
        <v>1</v>
      </c>
      <c r="F161" s="251" t="s">
        <v>155</v>
      </c>
      <c r="G161" s="249"/>
      <c r="H161" s="252">
        <v>1.5840000000000001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153</v>
      </c>
      <c r="AU161" s="258" t="s">
        <v>83</v>
      </c>
      <c r="AV161" s="14" t="s">
        <v>150</v>
      </c>
      <c r="AW161" s="14" t="s">
        <v>30</v>
      </c>
      <c r="AX161" s="14" t="s">
        <v>81</v>
      </c>
      <c r="AY161" s="258" t="s">
        <v>143</v>
      </c>
    </row>
    <row r="162" s="2" customFormat="1" ht="33" customHeight="1">
      <c r="A162" s="38"/>
      <c r="B162" s="39"/>
      <c r="C162" s="218" t="s">
        <v>162</v>
      </c>
      <c r="D162" s="218" t="s">
        <v>145</v>
      </c>
      <c r="E162" s="219" t="s">
        <v>178</v>
      </c>
      <c r="F162" s="220" t="s">
        <v>179</v>
      </c>
      <c r="G162" s="221" t="s">
        <v>180</v>
      </c>
      <c r="H162" s="222">
        <v>18.715</v>
      </c>
      <c r="I162" s="223"/>
      <c r="J162" s="224">
        <f>ROUND(I162*H162,2)</f>
        <v>0</v>
      </c>
      <c r="K162" s="220" t="s">
        <v>149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150</v>
      </c>
      <c r="BM162" s="229" t="s">
        <v>181</v>
      </c>
    </row>
    <row r="163" s="2" customFormat="1">
      <c r="A163" s="38"/>
      <c r="B163" s="39"/>
      <c r="C163" s="40"/>
      <c r="D163" s="231" t="s">
        <v>151</v>
      </c>
      <c r="E163" s="40"/>
      <c r="F163" s="232" t="s">
        <v>182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83</v>
      </c>
    </row>
    <row r="164" s="13" customFormat="1">
      <c r="A164" s="13"/>
      <c r="B164" s="236"/>
      <c r="C164" s="237"/>
      <c r="D164" s="238" t="s">
        <v>153</v>
      </c>
      <c r="E164" s="239" t="s">
        <v>1</v>
      </c>
      <c r="F164" s="240" t="s">
        <v>183</v>
      </c>
      <c r="G164" s="237"/>
      <c r="H164" s="241">
        <v>16.375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153</v>
      </c>
      <c r="AU164" s="247" t="s">
        <v>83</v>
      </c>
      <c r="AV164" s="13" t="s">
        <v>83</v>
      </c>
      <c r="AW164" s="13" t="s">
        <v>30</v>
      </c>
      <c r="AX164" s="13" t="s">
        <v>73</v>
      </c>
      <c r="AY164" s="247" t="s">
        <v>143</v>
      </c>
    </row>
    <row r="165" s="13" customFormat="1">
      <c r="A165" s="13"/>
      <c r="B165" s="236"/>
      <c r="C165" s="237"/>
      <c r="D165" s="238" t="s">
        <v>153</v>
      </c>
      <c r="E165" s="239" t="s">
        <v>1</v>
      </c>
      <c r="F165" s="240" t="s">
        <v>184</v>
      </c>
      <c r="G165" s="237"/>
      <c r="H165" s="241">
        <v>2.3399999999999999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153</v>
      </c>
      <c r="AU165" s="247" t="s">
        <v>83</v>
      </c>
      <c r="AV165" s="13" t="s">
        <v>83</v>
      </c>
      <c r="AW165" s="13" t="s">
        <v>30</v>
      </c>
      <c r="AX165" s="13" t="s">
        <v>73</v>
      </c>
      <c r="AY165" s="247" t="s">
        <v>143</v>
      </c>
    </row>
    <row r="166" s="14" customFormat="1">
      <c r="A166" s="14"/>
      <c r="B166" s="248"/>
      <c r="C166" s="249"/>
      <c r="D166" s="238" t="s">
        <v>153</v>
      </c>
      <c r="E166" s="250" t="s">
        <v>1</v>
      </c>
      <c r="F166" s="251" t="s">
        <v>155</v>
      </c>
      <c r="G166" s="249"/>
      <c r="H166" s="252">
        <v>18.715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153</v>
      </c>
      <c r="AU166" s="258" t="s">
        <v>83</v>
      </c>
      <c r="AV166" s="14" t="s">
        <v>150</v>
      </c>
      <c r="AW166" s="14" t="s">
        <v>30</v>
      </c>
      <c r="AX166" s="14" t="s">
        <v>81</v>
      </c>
      <c r="AY166" s="258" t="s">
        <v>143</v>
      </c>
    </row>
    <row r="167" s="2" customFormat="1" ht="24.15" customHeight="1">
      <c r="A167" s="38"/>
      <c r="B167" s="39"/>
      <c r="C167" s="218" t="s">
        <v>185</v>
      </c>
      <c r="D167" s="218" t="s">
        <v>145</v>
      </c>
      <c r="E167" s="219" t="s">
        <v>186</v>
      </c>
      <c r="F167" s="220" t="s">
        <v>187</v>
      </c>
      <c r="G167" s="221" t="s">
        <v>167</v>
      </c>
      <c r="H167" s="222">
        <v>0.113</v>
      </c>
      <c r="I167" s="223"/>
      <c r="J167" s="224">
        <f>ROUND(I167*H167,2)</f>
        <v>0</v>
      </c>
      <c r="K167" s="220" t="s">
        <v>149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150</v>
      </c>
      <c r="BM167" s="229" t="s">
        <v>188</v>
      </c>
    </row>
    <row r="168" s="2" customFormat="1">
      <c r="A168" s="38"/>
      <c r="B168" s="39"/>
      <c r="C168" s="40"/>
      <c r="D168" s="231" t="s">
        <v>151</v>
      </c>
      <c r="E168" s="40"/>
      <c r="F168" s="232" t="s">
        <v>189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151</v>
      </c>
      <c r="AU168" s="17" t="s">
        <v>83</v>
      </c>
    </row>
    <row r="169" s="13" customFormat="1">
      <c r="A169" s="13"/>
      <c r="B169" s="236"/>
      <c r="C169" s="237"/>
      <c r="D169" s="238" t="s">
        <v>153</v>
      </c>
      <c r="E169" s="239" t="s">
        <v>1</v>
      </c>
      <c r="F169" s="240" t="s">
        <v>190</v>
      </c>
      <c r="G169" s="237"/>
      <c r="H169" s="241">
        <v>0.035999999999999997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153</v>
      </c>
      <c r="AU169" s="247" t="s">
        <v>83</v>
      </c>
      <c r="AV169" s="13" t="s">
        <v>83</v>
      </c>
      <c r="AW169" s="13" t="s">
        <v>30</v>
      </c>
      <c r="AX169" s="13" t="s">
        <v>73</v>
      </c>
      <c r="AY169" s="247" t="s">
        <v>143</v>
      </c>
    </row>
    <row r="170" s="13" customFormat="1">
      <c r="A170" s="13"/>
      <c r="B170" s="236"/>
      <c r="C170" s="237"/>
      <c r="D170" s="238" t="s">
        <v>153</v>
      </c>
      <c r="E170" s="239" t="s">
        <v>1</v>
      </c>
      <c r="F170" s="240" t="s">
        <v>191</v>
      </c>
      <c r="G170" s="237"/>
      <c r="H170" s="241">
        <v>0.076999999999999999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153</v>
      </c>
      <c r="AU170" s="247" t="s">
        <v>83</v>
      </c>
      <c r="AV170" s="13" t="s">
        <v>83</v>
      </c>
      <c r="AW170" s="13" t="s">
        <v>30</v>
      </c>
      <c r="AX170" s="13" t="s">
        <v>73</v>
      </c>
      <c r="AY170" s="247" t="s">
        <v>143</v>
      </c>
    </row>
    <row r="171" s="14" customFormat="1">
      <c r="A171" s="14"/>
      <c r="B171" s="248"/>
      <c r="C171" s="249"/>
      <c r="D171" s="238" t="s">
        <v>153</v>
      </c>
      <c r="E171" s="250" t="s">
        <v>1</v>
      </c>
      <c r="F171" s="251" t="s">
        <v>155</v>
      </c>
      <c r="G171" s="249"/>
      <c r="H171" s="252">
        <v>0.113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153</v>
      </c>
      <c r="AU171" s="258" t="s">
        <v>83</v>
      </c>
      <c r="AV171" s="14" t="s">
        <v>150</v>
      </c>
      <c r="AW171" s="14" t="s">
        <v>30</v>
      </c>
      <c r="AX171" s="14" t="s">
        <v>81</v>
      </c>
      <c r="AY171" s="258" t="s">
        <v>143</v>
      </c>
    </row>
    <row r="172" s="12" customFormat="1" ht="22.8" customHeight="1">
      <c r="A172" s="12"/>
      <c r="B172" s="202"/>
      <c r="C172" s="203"/>
      <c r="D172" s="204" t="s">
        <v>72</v>
      </c>
      <c r="E172" s="216" t="s">
        <v>159</v>
      </c>
      <c r="F172" s="216" t="s">
        <v>192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SUM(P173:P223)</f>
        <v>0</v>
      </c>
      <c r="Q172" s="210"/>
      <c r="R172" s="211">
        <f>SUM(R173:R223)</f>
        <v>0</v>
      </c>
      <c r="S172" s="210"/>
      <c r="T172" s="212">
        <f>SUM(T173:T223)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143</v>
      </c>
      <c r="BK172" s="215">
        <f>SUM(BK173:BK223)</f>
        <v>0</v>
      </c>
    </row>
    <row r="173" s="2" customFormat="1" ht="33" customHeight="1">
      <c r="A173" s="38"/>
      <c r="B173" s="39"/>
      <c r="C173" s="218" t="s">
        <v>168</v>
      </c>
      <c r="D173" s="218" t="s">
        <v>145</v>
      </c>
      <c r="E173" s="219" t="s">
        <v>193</v>
      </c>
      <c r="F173" s="220" t="s">
        <v>194</v>
      </c>
      <c r="G173" s="221" t="s">
        <v>180</v>
      </c>
      <c r="H173" s="222">
        <v>55.344999999999999</v>
      </c>
      <c r="I173" s="223"/>
      <c r="J173" s="224">
        <f>ROUND(I173*H173,2)</f>
        <v>0</v>
      </c>
      <c r="K173" s="220" t="s">
        <v>149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150</v>
      </c>
      <c r="BM173" s="229" t="s">
        <v>195</v>
      </c>
    </row>
    <row r="174" s="2" customFormat="1">
      <c r="A174" s="38"/>
      <c r="B174" s="39"/>
      <c r="C174" s="40"/>
      <c r="D174" s="231" t="s">
        <v>151</v>
      </c>
      <c r="E174" s="40"/>
      <c r="F174" s="232" t="s">
        <v>196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151</v>
      </c>
      <c r="AU174" s="17" t="s">
        <v>83</v>
      </c>
    </row>
    <row r="175" s="13" customFormat="1">
      <c r="A175" s="13"/>
      <c r="B175" s="236"/>
      <c r="C175" s="237"/>
      <c r="D175" s="238" t="s">
        <v>153</v>
      </c>
      <c r="E175" s="239" t="s">
        <v>1</v>
      </c>
      <c r="F175" s="240" t="s">
        <v>197</v>
      </c>
      <c r="G175" s="237"/>
      <c r="H175" s="241">
        <v>30.239999999999998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153</v>
      </c>
      <c r="AU175" s="247" t="s">
        <v>83</v>
      </c>
      <c r="AV175" s="13" t="s">
        <v>83</v>
      </c>
      <c r="AW175" s="13" t="s">
        <v>30</v>
      </c>
      <c r="AX175" s="13" t="s">
        <v>73</v>
      </c>
      <c r="AY175" s="247" t="s">
        <v>143</v>
      </c>
    </row>
    <row r="176" s="13" customFormat="1">
      <c r="A176" s="13"/>
      <c r="B176" s="236"/>
      <c r="C176" s="237"/>
      <c r="D176" s="238" t="s">
        <v>153</v>
      </c>
      <c r="E176" s="239" t="s">
        <v>1</v>
      </c>
      <c r="F176" s="240" t="s">
        <v>198</v>
      </c>
      <c r="G176" s="237"/>
      <c r="H176" s="241">
        <v>7.2000000000000002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153</v>
      </c>
      <c r="AU176" s="247" t="s">
        <v>83</v>
      </c>
      <c r="AV176" s="13" t="s">
        <v>83</v>
      </c>
      <c r="AW176" s="13" t="s">
        <v>30</v>
      </c>
      <c r="AX176" s="13" t="s">
        <v>73</v>
      </c>
      <c r="AY176" s="247" t="s">
        <v>143</v>
      </c>
    </row>
    <row r="177" s="13" customFormat="1">
      <c r="A177" s="13"/>
      <c r="B177" s="236"/>
      <c r="C177" s="237"/>
      <c r="D177" s="238" t="s">
        <v>153</v>
      </c>
      <c r="E177" s="239" t="s">
        <v>1</v>
      </c>
      <c r="F177" s="240" t="s">
        <v>199</v>
      </c>
      <c r="G177" s="237"/>
      <c r="H177" s="241">
        <v>1.44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153</v>
      </c>
      <c r="AU177" s="247" t="s">
        <v>83</v>
      </c>
      <c r="AV177" s="13" t="s">
        <v>83</v>
      </c>
      <c r="AW177" s="13" t="s">
        <v>30</v>
      </c>
      <c r="AX177" s="13" t="s">
        <v>73</v>
      </c>
      <c r="AY177" s="247" t="s">
        <v>143</v>
      </c>
    </row>
    <row r="178" s="13" customFormat="1">
      <c r="A178" s="13"/>
      <c r="B178" s="236"/>
      <c r="C178" s="237"/>
      <c r="D178" s="238" t="s">
        <v>153</v>
      </c>
      <c r="E178" s="239" t="s">
        <v>1</v>
      </c>
      <c r="F178" s="240" t="s">
        <v>200</v>
      </c>
      <c r="G178" s="237"/>
      <c r="H178" s="241">
        <v>8.0800000000000001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153</v>
      </c>
      <c r="AU178" s="247" t="s">
        <v>83</v>
      </c>
      <c r="AV178" s="13" t="s">
        <v>83</v>
      </c>
      <c r="AW178" s="13" t="s">
        <v>30</v>
      </c>
      <c r="AX178" s="13" t="s">
        <v>73</v>
      </c>
      <c r="AY178" s="247" t="s">
        <v>143</v>
      </c>
    </row>
    <row r="179" s="13" customFormat="1">
      <c r="A179" s="13"/>
      <c r="B179" s="236"/>
      <c r="C179" s="237"/>
      <c r="D179" s="238" t="s">
        <v>153</v>
      </c>
      <c r="E179" s="239" t="s">
        <v>1</v>
      </c>
      <c r="F179" s="240" t="s">
        <v>201</v>
      </c>
      <c r="G179" s="237"/>
      <c r="H179" s="241">
        <v>1.0800000000000001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153</v>
      </c>
      <c r="AU179" s="247" t="s">
        <v>83</v>
      </c>
      <c r="AV179" s="13" t="s">
        <v>83</v>
      </c>
      <c r="AW179" s="13" t="s">
        <v>30</v>
      </c>
      <c r="AX179" s="13" t="s">
        <v>73</v>
      </c>
      <c r="AY179" s="247" t="s">
        <v>143</v>
      </c>
    </row>
    <row r="180" s="13" customFormat="1">
      <c r="A180" s="13"/>
      <c r="B180" s="236"/>
      <c r="C180" s="237"/>
      <c r="D180" s="238" t="s">
        <v>153</v>
      </c>
      <c r="E180" s="239" t="s">
        <v>1</v>
      </c>
      <c r="F180" s="240" t="s">
        <v>202</v>
      </c>
      <c r="G180" s="237"/>
      <c r="H180" s="241">
        <v>1.44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153</v>
      </c>
      <c r="AU180" s="247" t="s">
        <v>83</v>
      </c>
      <c r="AV180" s="13" t="s">
        <v>83</v>
      </c>
      <c r="AW180" s="13" t="s">
        <v>30</v>
      </c>
      <c r="AX180" s="13" t="s">
        <v>73</v>
      </c>
      <c r="AY180" s="247" t="s">
        <v>143</v>
      </c>
    </row>
    <row r="181" s="13" customFormat="1">
      <c r="A181" s="13"/>
      <c r="B181" s="236"/>
      <c r="C181" s="237"/>
      <c r="D181" s="238" t="s">
        <v>153</v>
      </c>
      <c r="E181" s="239" t="s">
        <v>1</v>
      </c>
      <c r="F181" s="240" t="s">
        <v>203</v>
      </c>
      <c r="G181" s="237"/>
      <c r="H181" s="241">
        <v>2.7480000000000002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153</v>
      </c>
      <c r="AU181" s="247" t="s">
        <v>83</v>
      </c>
      <c r="AV181" s="13" t="s">
        <v>83</v>
      </c>
      <c r="AW181" s="13" t="s">
        <v>30</v>
      </c>
      <c r="AX181" s="13" t="s">
        <v>73</v>
      </c>
      <c r="AY181" s="247" t="s">
        <v>143</v>
      </c>
    </row>
    <row r="182" s="13" customFormat="1">
      <c r="A182" s="13"/>
      <c r="B182" s="236"/>
      <c r="C182" s="237"/>
      <c r="D182" s="238" t="s">
        <v>153</v>
      </c>
      <c r="E182" s="239" t="s">
        <v>1</v>
      </c>
      <c r="F182" s="240" t="s">
        <v>204</v>
      </c>
      <c r="G182" s="237"/>
      <c r="H182" s="241">
        <v>2.3900000000000001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153</v>
      </c>
      <c r="AU182" s="247" t="s">
        <v>83</v>
      </c>
      <c r="AV182" s="13" t="s">
        <v>83</v>
      </c>
      <c r="AW182" s="13" t="s">
        <v>30</v>
      </c>
      <c r="AX182" s="13" t="s">
        <v>73</v>
      </c>
      <c r="AY182" s="247" t="s">
        <v>143</v>
      </c>
    </row>
    <row r="183" s="13" customFormat="1">
      <c r="A183" s="13"/>
      <c r="B183" s="236"/>
      <c r="C183" s="237"/>
      <c r="D183" s="238" t="s">
        <v>153</v>
      </c>
      <c r="E183" s="239" t="s">
        <v>1</v>
      </c>
      <c r="F183" s="240" t="s">
        <v>205</v>
      </c>
      <c r="G183" s="237"/>
      <c r="H183" s="241">
        <v>0.72699999999999998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153</v>
      </c>
      <c r="AU183" s="247" t="s">
        <v>83</v>
      </c>
      <c r="AV183" s="13" t="s">
        <v>83</v>
      </c>
      <c r="AW183" s="13" t="s">
        <v>30</v>
      </c>
      <c r="AX183" s="13" t="s">
        <v>73</v>
      </c>
      <c r="AY183" s="247" t="s">
        <v>143</v>
      </c>
    </row>
    <row r="184" s="14" customFormat="1">
      <c r="A184" s="14"/>
      <c r="B184" s="248"/>
      <c r="C184" s="249"/>
      <c r="D184" s="238" t="s">
        <v>153</v>
      </c>
      <c r="E184" s="250" t="s">
        <v>1</v>
      </c>
      <c r="F184" s="251" t="s">
        <v>155</v>
      </c>
      <c r="G184" s="249"/>
      <c r="H184" s="252">
        <v>55.344999999999999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153</v>
      </c>
      <c r="AU184" s="258" t="s">
        <v>83</v>
      </c>
      <c r="AV184" s="14" t="s">
        <v>150</v>
      </c>
      <c r="AW184" s="14" t="s">
        <v>30</v>
      </c>
      <c r="AX184" s="14" t="s">
        <v>81</v>
      </c>
      <c r="AY184" s="258" t="s">
        <v>143</v>
      </c>
    </row>
    <row r="185" s="2" customFormat="1" ht="24.15" customHeight="1">
      <c r="A185" s="38"/>
      <c r="B185" s="39"/>
      <c r="C185" s="218" t="s">
        <v>206</v>
      </c>
      <c r="D185" s="218" t="s">
        <v>145</v>
      </c>
      <c r="E185" s="219" t="s">
        <v>207</v>
      </c>
      <c r="F185" s="220" t="s">
        <v>208</v>
      </c>
      <c r="G185" s="221" t="s">
        <v>180</v>
      </c>
      <c r="H185" s="222">
        <v>9.218</v>
      </c>
      <c r="I185" s="223"/>
      <c r="J185" s="224">
        <f>ROUND(I185*H185,2)</f>
        <v>0</v>
      </c>
      <c r="K185" s="220" t="s">
        <v>149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150</v>
      </c>
      <c r="BM185" s="229" t="s">
        <v>209</v>
      </c>
    </row>
    <row r="186" s="2" customFormat="1">
      <c r="A186" s="38"/>
      <c r="B186" s="39"/>
      <c r="C186" s="40"/>
      <c r="D186" s="231" t="s">
        <v>151</v>
      </c>
      <c r="E186" s="40"/>
      <c r="F186" s="232" t="s">
        <v>210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151</v>
      </c>
      <c r="AU186" s="17" t="s">
        <v>83</v>
      </c>
    </row>
    <row r="187" s="13" customFormat="1">
      <c r="A187" s="13"/>
      <c r="B187" s="236"/>
      <c r="C187" s="237"/>
      <c r="D187" s="238" t="s">
        <v>153</v>
      </c>
      <c r="E187" s="239" t="s">
        <v>1</v>
      </c>
      <c r="F187" s="240" t="s">
        <v>211</v>
      </c>
      <c r="G187" s="237"/>
      <c r="H187" s="241">
        <v>5.1929999999999996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153</v>
      </c>
      <c r="AU187" s="247" t="s">
        <v>83</v>
      </c>
      <c r="AV187" s="13" t="s">
        <v>83</v>
      </c>
      <c r="AW187" s="13" t="s">
        <v>30</v>
      </c>
      <c r="AX187" s="13" t="s">
        <v>73</v>
      </c>
      <c r="AY187" s="247" t="s">
        <v>143</v>
      </c>
    </row>
    <row r="188" s="13" customFormat="1">
      <c r="A188" s="13"/>
      <c r="B188" s="236"/>
      <c r="C188" s="237"/>
      <c r="D188" s="238" t="s">
        <v>153</v>
      </c>
      <c r="E188" s="239" t="s">
        <v>1</v>
      </c>
      <c r="F188" s="240" t="s">
        <v>212</v>
      </c>
      <c r="G188" s="237"/>
      <c r="H188" s="241">
        <v>4.0250000000000004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153</v>
      </c>
      <c r="AU188" s="247" t="s">
        <v>83</v>
      </c>
      <c r="AV188" s="13" t="s">
        <v>83</v>
      </c>
      <c r="AW188" s="13" t="s">
        <v>30</v>
      </c>
      <c r="AX188" s="13" t="s">
        <v>73</v>
      </c>
      <c r="AY188" s="247" t="s">
        <v>143</v>
      </c>
    </row>
    <row r="189" s="14" customFormat="1">
      <c r="A189" s="14"/>
      <c r="B189" s="248"/>
      <c r="C189" s="249"/>
      <c r="D189" s="238" t="s">
        <v>153</v>
      </c>
      <c r="E189" s="250" t="s">
        <v>1</v>
      </c>
      <c r="F189" s="251" t="s">
        <v>155</v>
      </c>
      <c r="G189" s="249"/>
      <c r="H189" s="252">
        <v>9.218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153</v>
      </c>
      <c r="AU189" s="258" t="s">
        <v>83</v>
      </c>
      <c r="AV189" s="14" t="s">
        <v>150</v>
      </c>
      <c r="AW189" s="14" t="s">
        <v>30</v>
      </c>
      <c r="AX189" s="14" t="s">
        <v>81</v>
      </c>
      <c r="AY189" s="258" t="s">
        <v>143</v>
      </c>
    </row>
    <row r="190" s="2" customFormat="1" ht="24.15" customHeight="1">
      <c r="A190" s="38"/>
      <c r="B190" s="39"/>
      <c r="C190" s="218" t="s">
        <v>175</v>
      </c>
      <c r="D190" s="218" t="s">
        <v>145</v>
      </c>
      <c r="E190" s="219" t="s">
        <v>213</v>
      </c>
      <c r="F190" s="220" t="s">
        <v>214</v>
      </c>
      <c r="G190" s="221" t="s">
        <v>215</v>
      </c>
      <c r="H190" s="222">
        <v>10</v>
      </c>
      <c r="I190" s="223"/>
      <c r="J190" s="224">
        <f>ROUND(I190*H190,2)</f>
        <v>0</v>
      </c>
      <c r="K190" s="220" t="s">
        <v>149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150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150</v>
      </c>
      <c r="BM190" s="229" t="s">
        <v>216</v>
      </c>
    </row>
    <row r="191" s="2" customFormat="1">
      <c r="A191" s="38"/>
      <c r="B191" s="39"/>
      <c r="C191" s="40"/>
      <c r="D191" s="231" t="s">
        <v>151</v>
      </c>
      <c r="E191" s="40"/>
      <c r="F191" s="232" t="s">
        <v>217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151</v>
      </c>
      <c r="AU191" s="17" t="s">
        <v>83</v>
      </c>
    </row>
    <row r="192" s="2" customFormat="1" ht="24.15" customHeight="1">
      <c r="A192" s="38"/>
      <c r="B192" s="39"/>
      <c r="C192" s="259" t="s">
        <v>218</v>
      </c>
      <c r="D192" s="259" t="s">
        <v>219</v>
      </c>
      <c r="E192" s="260" t="s">
        <v>220</v>
      </c>
      <c r="F192" s="261" t="s">
        <v>221</v>
      </c>
      <c r="G192" s="262" t="s">
        <v>215</v>
      </c>
      <c r="H192" s="263">
        <v>2</v>
      </c>
      <c r="I192" s="264"/>
      <c r="J192" s="265">
        <f>ROUND(I192*H192,2)</f>
        <v>0</v>
      </c>
      <c r="K192" s="261" t="s">
        <v>149</v>
      </c>
      <c r="L192" s="266"/>
      <c r="M192" s="267" t="s">
        <v>1</v>
      </c>
      <c r="N192" s="268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168</v>
      </c>
      <c r="AT192" s="229" t="s">
        <v>219</v>
      </c>
      <c r="AU192" s="229" t="s">
        <v>83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150</v>
      </c>
      <c r="BM192" s="229" t="s">
        <v>222</v>
      </c>
    </row>
    <row r="193" s="2" customFormat="1" ht="24.15" customHeight="1">
      <c r="A193" s="38"/>
      <c r="B193" s="39"/>
      <c r="C193" s="259" t="s">
        <v>181</v>
      </c>
      <c r="D193" s="259" t="s">
        <v>219</v>
      </c>
      <c r="E193" s="260" t="s">
        <v>223</v>
      </c>
      <c r="F193" s="261" t="s">
        <v>224</v>
      </c>
      <c r="G193" s="262" t="s">
        <v>215</v>
      </c>
      <c r="H193" s="263">
        <v>6</v>
      </c>
      <c r="I193" s="264"/>
      <c r="J193" s="265">
        <f>ROUND(I193*H193,2)</f>
        <v>0</v>
      </c>
      <c r="K193" s="261" t="s">
        <v>149</v>
      </c>
      <c r="L193" s="266"/>
      <c r="M193" s="267" t="s">
        <v>1</v>
      </c>
      <c r="N193" s="268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168</v>
      </c>
      <c r="AT193" s="229" t="s">
        <v>219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150</v>
      </c>
      <c r="BM193" s="229" t="s">
        <v>225</v>
      </c>
    </row>
    <row r="194" s="2" customFormat="1" ht="24.15" customHeight="1">
      <c r="A194" s="38"/>
      <c r="B194" s="39"/>
      <c r="C194" s="259" t="s">
        <v>226</v>
      </c>
      <c r="D194" s="259" t="s">
        <v>219</v>
      </c>
      <c r="E194" s="260" t="s">
        <v>227</v>
      </c>
      <c r="F194" s="261" t="s">
        <v>228</v>
      </c>
      <c r="G194" s="262" t="s">
        <v>215</v>
      </c>
      <c r="H194" s="263">
        <v>2</v>
      </c>
      <c r="I194" s="264"/>
      <c r="J194" s="265">
        <f>ROUND(I194*H194,2)</f>
        <v>0</v>
      </c>
      <c r="K194" s="261" t="s">
        <v>149</v>
      </c>
      <c r="L194" s="266"/>
      <c r="M194" s="267" t="s">
        <v>1</v>
      </c>
      <c r="N194" s="268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168</v>
      </c>
      <c r="AT194" s="229" t="s">
        <v>219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150</v>
      </c>
      <c r="BM194" s="229" t="s">
        <v>229</v>
      </c>
    </row>
    <row r="195" s="2" customFormat="1" ht="24.15" customHeight="1">
      <c r="A195" s="38"/>
      <c r="B195" s="39"/>
      <c r="C195" s="218" t="s">
        <v>188</v>
      </c>
      <c r="D195" s="218" t="s">
        <v>145</v>
      </c>
      <c r="E195" s="219" t="s">
        <v>230</v>
      </c>
      <c r="F195" s="220" t="s">
        <v>231</v>
      </c>
      <c r="G195" s="221" t="s">
        <v>215</v>
      </c>
      <c r="H195" s="222">
        <v>2</v>
      </c>
      <c r="I195" s="223"/>
      <c r="J195" s="224">
        <f>ROUND(I195*H195,2)</f>
        <v>0</v>
      </c>
      <c r="K195" s="220" t="s">
        <v>149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150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150</v>
      </c>
      <c r="BM195" s="229" t="s">
        <v>232</v>
      </c>
    </row>
    <row r="196" s="2" customFormat="1">
      <c r="A196" s="38"/>
      <c r="B196" s="39"/>
      <c r="C196" s="40"/>
      <c r="D196" s="231" t="s">
        <v>151</v>
      </c>
      <c r="E196" s="40"/>
      <c r="F196" s="232" t="s">
        <v>233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151</v>
      </c>
      <c r="AU196" s="17" t="s">
        <v>83</v>
      </c>
    </row>
    <row r="197" s="2" customFormat="1" ht="24.15" customHeight="1">
      <c r="A197" s="38"/>
      <c r="B197" s="39"/>
      <c r="C197" s="259" t="s">
        <v>8</v>
      </c>
      <c r="D197" s="259" t="s">
        <v>219</v>
      </c>
      <c r="E197" s="260" t="s">
        <v>234</v>
      </c>
      <c r="F197" s="261" t="s">
        <v>235</v>
      </c>
      <c r="G197" s="262" t="s">
        <v>215</v>
      </c>
      <c r="H197" s="263">
        <v>2</v>
      </c>
      <c r="I197" s="264"/>
      <c r="J197" s="265">
        <f>ROUND(I197*H197,2)</f>
        <v>0</v>
      </c>
      <c r="K197" s="261" t="s">
        <v>149</v>
      </c>
      <c r="L197" s="266"/>
      <c r="M197" s="267" t="s">
        <v>1</v>
      </c>
      <c r="N197" s="268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168</v>
      </c>
      <c r="AT197" s="229" t="s">
        <v>219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150</v>
      </c>
      <c r="BM197" s="229" t="s">
        <v>236</v>
      </c>
    </row>
    <row r="198" s="2" customFormat="1" ht="21.75" customHeight="1">
      <c r="A198" s="38"/>
      <c r="B198" s="39"/>
      <c r="C198" s="218" t="s">
        <v>195</v>
      </c>
      <c r="D198" s="218" t="s">
        <v>145</v>
      </c>
      <c r="E198" s="219" t="s">
        <v>237</v>
      </c>
      <c r="F198" s="220" t="s">
        <v>238</v>
      </c>
      <c r="G198" s="221" t="s">
        <v>215</v>
      </c>
      <c r="H198" s="222">
        <v>5</v>
      </c>
      <c r="I198" s="223"/>
      <c r="J198" s="224">
        <f>ROUND(I198*H198,2)</f>
        <v>0</v>
      </c>
      <c r="K198" s="220" t="s">
        <v>149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150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150</v>
      </c>
      <c r="BM198" s="229" t="s">
        <v>239</v>
      </c>
    </row>
    <row r="199" s="2" customFormat="1">
      <c r="A199" s="38"/>
      <c r="B199" s="39"/>
      <c r="C199" s="40"/>
      <c r="D199" s="231" t="s">
        <v>151</v>
      </c>
      <c r="E199" s="40"/>
      <c r="F199" s="232" t="s">
        <v>240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151</v>
      </c>
      <c r="AU199" s="17" t="s">
        <v>83</v>
      </c>
    </row>
    <row r="200" s="2" customFormat="1" ht="21.75" customHeight="1">
      <c r="A200" s="38"/>
      <c r="B200" s="39"/>
      <c r="C200" s="218" t="s">
        <v>241</v>
      </c>
      <c r="D200" s="218" t="s">
        <v>145</v>
      </c>
      <c r="E200" s="219" t="s">
        <v>242</v>
      </c>
      <c r="F200" s="220" t="s">
        <v>243</v>
      </c>
      <c r="G200" s="221" t="s">
        <v>215</v>
      </c>
      <c r="H200" s="222">
        <v>3</v>
      </c>
      <c r="I200" s="223"/>
      <c r="J200" s="224">
        <f>ROUND(I200*H200,2)</f>
        <v>0</v>
      </c>
      <c r="K200" s="220" t="s">
        <v>149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150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150</v>
      </c>
      <c r="BM200" s="229" t="s">
        <v>244</v>
      </c>
    </row>
    <row r="201" s="2" customFormat="1">
      <c r="A201" s="38"/>
      <c r="B201" s="39"/>
      <c r="C201" s="40"/>
      <c r="D201" s="231" t="s">
        <v>151</v>
      </c>
      <c r="E201" s="40"/>
      <c r="F201" s="232" t="s">
        <v>245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83</v>
      </c>
    </row>
    <row r="202" s="2" customFormat="1" ht="33" customHeight="1">
      <c r="A202" s="38"/>
      <c r="B202" s="39"/>
      <c r="C202" s="218" t="s">
        <v>209</v>
      </c>
      <c r="D202" s="218" t="s">
        <v>145</v>
      </c>
      <c r="E202" s="219" t="s">
        <v>246</v>
      </c>
      <c r="F202" s="220" t="s">
        <v>247</v>
      </c>
      <c r="G202" s="221" t="s">
        <v>167</v>
      </c>
      <c r="H202" s="222">
        <v>4.5350000000000001</v>
      </c>
      <c r="I202" s="223"/>
      <c r="J202" s="224">
        <f>ROUND(I202*H202,2)</f>
        <v>0</v>
      </c>
      <c r="K202" s="220" t="s">
        <v>149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150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150</v>
      </c>
      <c r="BM202" s="229" t="s">
        <v>248</v>
      </c>
    </row>
    <row r="203" s="2" customFormat="1">
      <c r="A203" s="38"/>
      <c r="B203" s="39"/>
      <c r="C203" s="40"/>
      <c r="D203" s="231" t="s">
        <v>151</v>
      </c>
      <c r="E203" s="40"/>
      <c r="F203" s="232" t="s">
        <v>249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151</v>
      </c>
      <c r="AU203" s="17" t="s">
        <v>83</v>
      </c>
    </row>
    <row r="204" s="13" customFormat="1">
      <c r="A204" s="13"/>
      <c r="B204" s="236"/>
      <c r="C204" s="237"/>
      <c r="D204" s="238" t="s">
        <v>153</v>
      </c>
      <c r="E204" s="239" t="s">
        <v>1</v>
      </c>
      <c r="F204" s="240" t="s">
        <v>250</v>
      </c>
      <c r="G204" s="237"/>
      <c r="H204" s="241">
        <v>0.93700000000000006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153</v>
      </c>
      <c r="AU204" s="247" t="s">
        <v>83</v>
      </c>
      <c r="AV204" s="13" t="s">
        <v>83</v>
      </c>
      <c r="AW204" s="13" t="s">
        <v>30</v>
      </c>
      <c r="AX204" s="13" t="s">
        <v>73</v>
      </c>
      <c r="AY204" s="247" t="s">
        <v>143</v>
      </c>
    </row>
    <row r="205" s="13" customFormat="1">
      <c r="A205" s="13"/>
      <c r="B205" s="236"/>
      <c r="C205" s="237"/>
      <c r="D205" s="238" t="s">
        <v>153</v>
      </c>
      <c r="E205" s="239" t="s">
        <v>1</v>
      </c>
      <c r="F205" s="240" t="s">
        <v>251</v>
      </c>
      <c r="G205" s="237"/>
      <c r="H205" s="241">
        <v>2.8820000000000001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153</v>
      </c>
      <c r="AU205" s="247" t="s">
        <v>83</v>
      </c>
      <c r="AV205" s="13" t="s">
        <v>83</v>
      </c>
      <c r="AW205" s="13" t="s">
        <v>30</v>
      </c>
      <c r="AX205" s="13" t="s">
        <v>73</v>
      </c>
      <c r="AY205" s="247" t="s">
        <v>143</v>
      </c>
    </row>
    <row r="206" s="13" customFormat="1">
      <c r="A206" s="13"/>
      <c r="B206" s="236"/>
      <c r="C206" s="237"/>
      <c r="D206" s="238" t="s">
        <v>153</v>
      </c>
      <c r="E206" s="239" t="s">
        <v>1</v>
      </c>
      <c r="F206" s="240" t="s">
        <v>252</v>
      </c>
      <c r="G206" s="237"/>
      <c r="H206" s="241">
        <v>0.376</v>
      </c>
      <c r="I206" s="242"/>
      <c r="J206" s="237"/>
      <c r="K206" s="237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153</v>
      </c>
      <c r="AU206" s="247" t="s">
        <v>83</v>
      </c>
      <c r="AV206" s="13" t="s">
        <v>83</v>
      </c>
      <c r="AW206" s="13" t="s">
        <v>30</v>
      </c>
      <c r="AX206" s="13" t="s">
        <v>73</v>
      </c>
      <c r="AY206" s="247" t="s">
        <v>143</v>
      </c>
    </row>
    <row r="207" s="13" customFormat="1">
      <c r="A207" s="13"/>
      <c r="B207" s="236"/>
      <c r="C207" s="237"/>
      <c r="D207" s="238" t="s">
        <v>153</v>
      </c>
      <c r="E207" s="239" t="s">
        <v>1</v>
      </c>
      <c r="F207" s="240" t="s">
        <v>253</v>
      </c>
      <c r="G207" s="237"/>
      <c r="H207" s="241">
        <v>0.34000000000000002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153</v>
      </c>
      <c r="AU207" s="247" t="s">
        <v>83</v>
      </c>
      <c r="AV207" s="13" t="s">
        <v>83</v>
      </c>
      <c r="AW207" s="13" t="s">
        <v>30</v>
      </c>
      <c r="AX207" s="13" t="s">
        <v>73</v>
      </c>
      <c r="AY207" s="247" t="s">
        <v>143</v>
      </c>
    </row>
    <row r="208" s="14" customFormat="1">
      <c r="A208" s="14"/>
      <c r="B208" s="248"/>
      <c r="C208" s="249"/>
      <c r="D208" s="238" t="s">
        <v>153</v>
      </c>
      <c r="E208" s="250" t="s">
        <v>1</v>
      </c>
      <c r="F208" s="251" t="s">
        <v>155</v>
      </c>
      <c r="G208" s="249"/>
      <c r="H208" s="252">
        <v>4.5350000000000001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153</v>
      </c>
      <c r="AU208" s="258" t="s">
        <v>83</v>
      </c>
      <c r="AV208" s="14" t="s">
        <v>150</v>
      </c>
      <c r="AW208" s="14" t="s">
        <v>30</v>
      </c>
      <c r="AX208" s="14" t="s">
        <v>81</v>
      </c>
      <c r="AY208" s="258" t="s">
        <v>143</v>
      </c>
    </row>
    <row r="209" s="2" customFormat="1" ht="21.75" customHeight="1">
      <c r="A209" s="38"/>
      <c r="B209" s="39"/>
      <c r="C209" s="259" t="s">
        <v>254</v>
      </c>
      <c r="D209" s="259" t="s">
        <v>219</v>
      </c>
      <c r="E209" s="260" t="s">
        <v>255</v>
      </c>
      <c r="F209" s="261" t="s">
        <v>256</v>
      </c>
      <c r="G209" s="262" t="s">
        <v>167</v>
      </c>
      <c r="H209" s="263">
        <v>4.5350000000000001</v>
      </c>
      <c r="I209" s="264"/>
      <c r="J209" s="265">
        <f>ROUND(I209*H209,2)</f>
        <v>0</v>
      </c>
      <c r="K209" s="261" t="s">
        <v>149</v>
      </c>
      <c r="L209" s="266"/>
      <c r="M209" s="267" t="s">
        <v>1</v>
      </c>
      <c r="N209" s="268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168</v>
      </c>
      <c r="AT209" s="229" t="s">
        <v>219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150</v>
      </c>
      <c r="BM209" s="229" t="s">
        <v>257</v>
      </c>
    </row>
    <row r="210" s="2" customFormat="1">
      <c r="A210" s="38"/>
      <c r="B210" s="39"/>
      <c r="C210" s="40"/>
      <c r="D210" s="238" t="s">
        <v>258</v>
      </c>
      <c r="E210" s="40"/>
      <c r="F210" s="269" t="s">
        <v>259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258</v>
      </c>
      <c r="AU210" s="17" t="s">
        <v>83</v>
      </c>
    </row>
    <row r="211" s="2" customFormat="1" ht="24.15" customHeight="1">
      <c r="A211" s="38"/>
      <c r="B211" s="39"/>
      <c r="C211" s="218" t="s">
        <v>216</v>
      </c>
      <c r="D211" s="218" t="s">
        <v>145</v>
      </c>
      <c r="E211" s="219" t="s">
        <v>260</v>
      </c>
      <c r="F211" s="220" t="s">
        <v>261</v>
      </c>
      <c r="G211" s="221" t="s">
        <v>180</v>
      </c>
      <c r="H211" s="222">
        <v>115.25</v>
      </c>
      <c r="I211" s="223"/>
      <c r="J211" s="224">
        <f>ROUND(I211*H211,2)</f>
        <v>0</v>
      </c>
      <c r="K211" s="220" t="s">
        <v>149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150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150</v>
      </c>
      <c r="BM211" s="229" t="s">
        <v>262</v>
      </c>
    </row>
    <row r="212" s="2" customFormat="1">
      <c r="A212" s="38"/>
      <c r="B212" s="39"/>
      <c r="C212" s="40"/>
      <c r="D212" s="231" t="s">
        <v>151</v>
      </c>
      <c r="E212" s="40"/>
      <c r="F212" s="232" t="s">
        <v>263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151</v>
      </c>
      <c r="AU212" s="17" t="s">
        <v>83</v>
      </c>
    </row>
    <row r="213" s="13" customFormat="1">
      <c r="A213" s="13"/>
      <c r="B213" s="236"/>
      <c r="C213" s="237"/>
      <c r="D213" s="238" t="s">
        <v>153</v>
      </c>
      <c r="E213" s="239" t="s">
        <v>1</v>
      </c>
      <c r="F213" s="240" t="s">
        <v>264</v>
      </c>
      <c r="G213" s="237"/>
      <c r="H213" s="241">
        <v>115.25</v>
      </c>
      <c r="I213" s="242"/>
      <c r="J213" s="237"/>
      <c r="K213" s="237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153</v>
      </c>
      <c r="AU213" s="247" t="s">
        <v>83</v>
      </c>
      <c r="AV213" s="13" t="s">
        <v>83</v>
      </c>
      <c r="AW213" s="13" t="s">
        <v>30</v>
      </c>
      <c r="AX213" s="13" t="s">
        <v>73</v>
      </c>
      <c r="AY213" s="247" t="s">
        <v>143</v>
      </c>
    </row>
    <row r="214" s="14" customFormat="1">
      <c r="A214" s="14"/>
      <c r="B214" s="248"/>
      <c r="C214" s="249"/>
      <c r="D214" s="238" t="s">
        <v>153</v>
      </c>
      <c r="E214" s="250" t="s">
        <v>1</v>
      </c>
      <c r="F214" s="251" t="s">
        <v>155</v>
      </c>
      <c r="G214" s="249"/>
      <c r="H214" s="252">
        <v>115.25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153</v>
      </c>
      <c r="AU214" s="258" t="s">
        <v>83</v>
      </c>
      <c r="AV214" s="14" t="s">
        <v>150</v>
      </c>
      <c r="AW214" s="14" t="s">
        <v>30</v>
      </c>
      <c r="AX214" s="14" t="s">
        <v>81</v>
      </c>
      <c r="AY214" s="258" t="s">
        <v>143</v>
      </c>
    </row>
    <row r="215" s="2" customFormat="1" ht="24.15" customHeight="1">
      <c r="A215" s="38"/>
      <c r="B215" s="39"/>
      <c r="C215" s="218" t="s">
        <v>7</v>
      </c>
      <c r="D215" s="218" t="s">
        <v>145</v>
      </c>
      <c r="E215" s="219" t="s">
        <v>265</v>
      </c>
      <c r="F215" s="220" t="s">
        <v>266</v>
      </c>
      <c r="G215" s="221" t="s">
        <v>180</v>
      </c>
      <c r="H215" s="222">
        <v>85.935000000000002</v>
      </c>
      <c r="I215" s="223"/>
      <c r="J215" s="224">
        <f>ROUND(I215*H215,2)</f>
        <v>0</v>
      </c>
      <c r="K215" s="220" t="s">
        <v>149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150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150</v>
      </c>
      <c r="BM215" s="229" t="s">
        <v>267</v>
      </c>
    </row>
    <row r="216" s="2" customFormat="1">
      <c r="A216" s="38"/>
      <c r="B216" s="39"/>
      <c r="C216" s="40"/>
      <c r="D216" s="231" t="s">
        <v>151</v>
      </c>
      <c r="E216" s="40"/>
      <c r="F216" s="232" t="s">
        <v>268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151</v>
      </c>
      <c r="AU216" s="17" t="s">
        <v>83</v>
      </c>
    </row>
    <row r="217" s="13" customFormat="1">
      <c r="A217" s="13"/>
      <c r="B217" s="236"/>
      <c r="C217" s="237"/>
      <c r="D217" s="238" t="s">
        <v>153</v>
      </c>
      <c r="E217" s="239" t="s">
        <v>1</v>
      </c>
      <c r="F217" s="240" t="s">
        <v>269</v>
      </c>
      <c r="G217" s="237"/>
      <c r="H217" s="241">
        <v>102.527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153</v>
      </c>
      <c r="AU217" s="247" t="s">
        <v>83</v>
      </c>
      <c r="AV217" s="13" t="s">
        <v>83</v>
      </c>
      <c r="AW217" s="13" t="s">
        <v>30</v>
      </c>
      <c r="AX217" s="13" t="s">
        <v>73</v>
      </c>
      <c r="AY217" s="247" t="s">
        <v>143</v>
      </c>
    </row>
    <row r="218" s="13" customFormat="1">
      <c r="A218" s="13"/>
      <c r="B218" s="236"/>
      <c r="C218" s="237"/>
      <c r="D218" s="238" t="s">
        <v>153</v>
      </c>
      <c r="E218" s="239" t="s">
        <v>1</v>
      </c>
      <c r="F218" s="240" t="s">
        <v>270</v>
      </c>
      <c r="G218" s="237"/>
      <c r="H218" s="241">
        <v>-6.0599999999999996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153</v>
      </c>
      <c r="AU218" s="247" t="s">
        <v>83</v>
      </c>
      <c r="AV218" s="13" t="s">
        <v>83</v>
      </c>
      <c r="AW218" s="13" t="s">
        <v>30</v>
      </c>
      <c r="AX218" s="13" t="s">
        <v>73</v>
      </c>
      <c r="AY218" s="247" t="s">
        <v>143</v>
      </c>
    </row>
    <row r="219" s="13" customFormat="1">
      <c r="A219" s="13"/>
      <c r="B219" s="236"/>
      <c r="C219" s="237"/>
      <c r="D219" s="238" t="s">
        <v>153</v>
      </c>
      <c r="E219" s="239" t="s">
        <v>1</v>
      </c>
      <c r="F219" s="240" t="s">
        <v>271</v>
      </c>
      <c r="G219" s="237"/>
      <c r="H219" s="241">
        <v>-4.8479999999999999</v>
      </c>
      <c r="I219" s="242"/>
      <c r="J219" s="237"/>
      <c r="K219" s="237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153</v>
      </c>
      <c r="AU219" s="247" t="s">
        <v>83</v>
      </c>
      <c r="AV219" s="13" t="s">
        <v>83</v>
      </c>
      <c r="AW219" s="13" t="s">
        <v>30</v>
      </c>
      <c r="AX219" s="13" t="s">
        <v>73</v>
      </c>
      <c r="AY219" s="247" t="s">
        <v>143</v>
      </c>
    </row>
    <row r="220" s="13" customFormat="1">
      <c r="A220" s="13"/>
      <c r="B220" s="236"/>
      <c r="C220" s="237"/>
      <c r="D220" s="238" t="s">
        <v>153</v>
      </c>
      <c r="E220" s="239" t="s">
        <v>1</v>
      </c>
      <c r="F220" s="240" t="s">
        <v>272</v>
      </c>
      <c r="G220" s="237"/>
      <c r="H220" s="241">
        <v>-4.3200000000000003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153</v>
      </c>
      <c r="AU220" s="247" t="s">
        <v>83</v>
      </c>
      <c r="AV220" s="13" t="s">
        <v>83</v>
      </c>
      <c r="AW220" s="13" t="s">
        <v>30</v>
      </c>
      <c r="AX220" s="13" t="s">
        <v>73</v>
      </c>
      <c r="AY220" s="247" t="s">
        <v>143</v>
      </c>
    </row>
    <row r="221" s="13" customFormat="1">
      <c r="A221" s="13"/>
      <c r="B221" s="236"/>
      <c r="C221" s="237"/>
      <c r="D221" s="238" t="s">
        <v>153</v>
      </c>
      <c r="E221" s="239" t="s">
        <v>1</v>
      </c>
      <c r="F221" s="240" t="s">
        <v>273</v>
      </c>
      <c r="G221" s="237"/>
      <c r="H221" s="241">
        <v>-0.55800000000000005</v>
      </c>
      <c r="I221" s="242"/>
      <c r="J221" s="237"/>
      <c r="K221" s="237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153</v>
      </c>
      <c r="AU221" s="247" t="s">
        <v>83</v>
      </c>
      <c r="AV221" s="13" t="s">
        <v>83</v>
      </c>
      <c r="AW221" s="13" t="s">
        <v>30</v>
      </c>
      <c r="AX221" s="13" t="s">
        <v>73</v>
      </c>
      <c r="AY221" s="247" t="s">
        <v>143</v>
      </c>
    </row>
    <row r="222" s="13" customFormat="1">
      <c r="A222" s="13"/>
      <c r="B222" s="236"/>
      <c r="C222" s="237"/>
      <c r="D222" s="238" t="s">
        <v>153</v>
      </c>
      <c r="E222" s="239" t="s">
        <v>1</v>
      </c>
      <c r="F222" s="240" t="s">
        <v>274</v>
      </c>
      <c r="G222" s="237"/>
      <c r="H222" s="241">
        <v>-0.80600000000000005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153</v>
      </c>
      <c r="AU222" s="247" t="s">
        <v>83</v>
      </c>
      <c r="AV222" s="13" t="s">
        <v>83</v>
      </c>
      <c r="AW222" s="13" t="s">
        <v>30</v>
      </c>
      <c r="AX222" s="13" t="s">
        <v>73</v>
      </c>
      <c r="AY222" s="247" t="s">
        <v>143</v>
      </c>
    </row>
    <row r="223" s="14" customFormat="1">
      <c r="A223" s="14"/>
      <c r="B223" s="248"/>
      <c r="C223" s="249"/>
      <c r="D223" s="238" t="s">
        <v>153</v>
      </c>
      <c r="E223" s="250" t="s">
        <v>1</v>
      </c>
      <c r="F223" s="251" t="s">
        <v>155</v>
      </c>
      <c r="G223" s="249"/>
      <c r="H223" s="252">
        <v>85.935000000000002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153</v>
      </c>
      <c r="AU223" s="258" t="s">
        <v>83</v>
      </c>
      <c r="AV223" s="14" t="s">
        <v>150</v>
      </c>
      <c r="AW223" s="14" t="s">
        <v>30</v>
      </c>
      <c r="AX223" s="14" t="s">
        <v>81</v>
      </c>
      <c r="AY223" s="258" t="s">
        <v>143</v>
      </c>
    </row>
    <row r="224" s="12" customFormat="1" ht="22.8" customHeight="1">
      <c r="A224" s="12"/>
      <c r="B224" s="202"/>
      <c r="C224" s="203"/>
      <c r="D224" s="204" t="s">
        <v>72</v>
      </c>
      <c r="E224" s="216" t="s">
        <v>162</v>
      </c>
      <c r="F224" s="216" t="s">
        <v>275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SUM(P225:P369)</f>
        <v>0</v>
      </c>
      <c r="Q224" s="210"/>
      <c r="R224" s="211">
        <f>SUM(R225:R369)</f>
        <v>0</v>
      </c>
      <c r="S224" s="210"/>
      <c r="T224" s="212">
        <f>SUM(T225:T369)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81</v>
      </c>
      <c r="AT224" s="214" t="s">
        <v>72</v>
      </c>
      <c r="AU224" s="214" t="s">
        <v>81</v>
      </c>
      <c r="AY224" s="213" t="s">
        <v>143</v>
      </c>
      <c r="BK224" s="215">
        <f>SUM(BK225:BK369)</f>
        <v>0</v>
      </c>
    </row>
    <row r="225" s="2" customFormat="1" ht="24.15" customHeight="1">
      <c r="A225" s="38"/>
      <c r="B225" s="39"/>
      <c r="C225" s="218" t="s">
        <v>222</v>
      </c>
      <c r="D225" s="218" t="s">
        <v>145</v>
      </c>
      <c r="E225" s="219" t="s">
        <v>276</v>
      </c>
      <c r="F225" s="220" t="s">
        <v>277</v>
      </c>
      <c r="G225" s="221" t="s">
        <v>180</v>
      </c>
      <c r="H225" s="222">
        <v>236.45099999999999</v>
      </c>
      <c r="I225" s="223"/>
      <c r="J225" s="224">
        <f>ROUND(I225*H225,2)</f>
        <v>0</v>
      </c>
      <c r="K225" s="220" t="s">
        <v>149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150</v>
      </c>
      <c r="AT225" s="229" t="s">
        <v>145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150</v>
      </c>
      <c r="BM225" s="229" t="s">
        <v>278</v>
      </c>
    </row>
    <row r="226" s="2" customFormat="1">
      <c r="A226" s="38"/>
      <c r="B226" s="39"/>
      <c r="C226" s="40"/>
      <c r="D226" s="231" t="s">
        <v>151</v>
      </c>
      <c r="E226" s="40"/>
      <c r="F226" s="232" t="s">
        <v>279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151</v>
      </c>
      <c r="AU226" s="17" t="s">
        <v>83</v>
      </c>
    </row>
    <row r="227" s="13" customFormat="1">
      <c r="A227" s="13"/>
      <c r="B227" s="236"/>
      <c r="C227" s="237"/>
      <c r="D227" s="238" t="s">
        <v>153</v>
      </c>
      <c r="E227" s="239" t="s">
        <v>1</v>
      </c>
      <c r="F227" s="240" t="s">
        <v>280</v>
      </c>
      <c r="G227" s="237"/>
      <c r="H227" s="241">
        <v>171.868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153</v>
      </c>
      <c r="AU227" s="247" t="s">
        <v>83</v>
      </c>
      <c r="AV227" s="13" t="s">
        <v>83</v>
      </c>
      <c r="AW227" s="13" t="s">
        <v>30</v>
      </c>
      <c r="AX227" s="13" t="s">
        <v>73</v>
      </c>
      <c r="AY227" s="247" t="s">
        <v>143</v>
      </c>
    </row>
    <row r="228" s="13" customFormat="1">
      <c r="A228" s="13"/>
      <c r="B228" s="236"/>
      <c r="C228" s="237"/>
      <c r="D228" s="238" t="s">
        <v>153</v>
      </c>
      <c r="E228" s="239" t="s">
        <v>1</v>
      </c>
      <c r="F228" s="240" t="s">
        <v>281</v>
      </c>
      <c r="G228" s="237"/>
      <c r="H228" s="241">
        <v>64.582999999999998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153</v>
      </c>
      <c r="AU228" s="247" t="s">
        <v>83</v>
      </c>
      <c r="AV228" s="13" t="s">
        <v>83</v>
      </c>
      <c r="AW228" s="13" t="s">
        <v>30</v>
      </c>
      <c r="AX228" s="13" t="s">
        <v>73</v>
      </c>
      <c r="AY228" s="247" t="s">
        <v>143</v>
      </c>
    </row>
    <row r="229" s="14" customFormat="1">
      <c r="A229" s="14"/>
      <c r="B229" s="248"/>
      <c r="C229" s="249"/>
      <c r="D229" s="238" t="s">
        <v>153</v>
      </c>
      <c r="E229" s="250" t="s">
        <v>1</v>
      </c>
      <c r="F229" s="251" t="s">
        <v>155</v>
      </c>
      <c r="G229" s="249"/>
      <c r="H229" s="252">
        <v>236.45099999999999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153</v>
      </c>
      <c r="AU229" s="258" t="s">
        <v>83</v>
      </c>
      <c r="AV229" s="14" t="s">
        <v>150</v>
      </c>
      <c r="AW229" s="14" t="s">
        <v>30</v>
      </c>
      <c r="AX229" s="14" t="s">
        <v>81</v>
      </c>
      <c r="AY229" s="258" t="s">
        <v>143</v>
      </c>
    </row>
    <row r="230" s="2" customFormat="1" ht="24.15" customHeight="1">
      <c r="A230" s="38"/>
      <c r="B230" s="39"/>
      <c r="C230" s="218" t="s">
        <v>282</v>
      </c>
      <c r="D230" s="218" t="s">
        <v>145</v>
      </c>
      <c r="E230" s="219" t="s">
        <v>283</v>
      </c>
      <c r="F230" s="220" t="s">
        <v>284</v>
      </c>
      <c r="G230" s="221" t="s">
        <v>180</v>
      </c>
      <c r="H230" s="222">
        <v>394.25599999999997</v>
      </c>
      <c r="I230" s="223"/>
      <c r="J230" s="224">
        <f>ROUND(I230*H230,2)</f>
        <v>0</v>
      </c>
      <c r="K230" s="220" t="s">
        <v>149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150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150</v>
      </c>
      <c r="BM230" s="229" t="s">
        <v>285</v>
      </c>
    </row>
    <row r="231" s="2" customFormat="1">
      <c r="A231" s="38"/>
      <c r="B231" s="39"/>
      <c r="C231" s="40"/>
      <c r="D231" s="231" t="s">
        <v>151</v>
      </c>
      <c r="E231" s="40"/>
      <c r="F231" s="232" t="s">
        <v>286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151</v>
      </c>
      <c r="AU231" s="17" t="s">
        <v>83</v>
      </c>
    </row>
    <row r="232" s="13" customFormat="1">
      <c r="A232" s="13"/>
      <c r="B232" s="236"/>
      <c r="C232" s="237"/>
      <c r="D232" s="238" t="s">
        <v>153</v>
      </c>
      <c r="E232" s="239" t="s">
        <v>1</v>
      </c>
      <c r="F232" s="240" t="s">
        <v>287</v>
      </c>
      <c r="G232" s="237"/>
      <c r="H232" s="241">
        <v>394.25599999999997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153</v>
      </c>
      <c r="AU232" s="247" t="s">
        <v>83</v>
      </c>
      <c r="AV232" s="13" t="s">
        <v>83</v>
      </c>
      <c r="AW232" s="13" t="s">
        <v>30</v>
      </c>
      <c r="AX232" s="13" t="s">
        <v>73</v>
      </c>
      <c r="AY232" s="247" t="s">
        <v>143</v>
      </c>
    </row>
    <row r="233" s="14" customFormat="1">
      <c r="A233" s="14"/>
      <c r="B233" s="248"/>
      <c r="C233" s="249"/>
      <c r="D233" s="238" t="s">
        <v>153</v>
      </c>
      <c r="E233" s="250" t="s">
        <v>1</v>
      </c>
      <c r="F233" s="251" t="s">
        <v>155</v>
      </c>
      <c r="G233" s="249"/>
      <c r="H233" s="252">
        <v>394.25599999999997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153</v>
      </c>
      <c r="AU233" s="258" t="s">
        <v>83</v>
      </c>
      <c r="AV233" s="14" t="s">
        <v>150</v>
      </c>
      <c r="AW233" s="14" t="s">
        <v>30</v>
      </c>
      <c r="AX233" s="14" t="s">
        <v>81</v>
      </c>
      <c r="AY233" s="258" t="s">
        <v>143</v>
      </c>
    </row>
    <row r="234" s="2" customFormat="1" ht="24.15" customHeight="1">
      <c r="A234" s="38"/>
      <c r="B234" s="39"/>
      <c r="C234" s="218" t="s">
        <v>225</v>
      </c>
      <c r="D234" s="218" t="s">
        <v>145</v>
      </c>
      <c r="E234" s="219" t="s">
        <v>288</v>
      </c>
      <c r="F234" s="220" t="s">
        <v>289</v>
      </c>
      <c r="G234" s="221" t="s">
        <v>180</v>
      </c>
      <c r="H234" s="222">
        <v>630.70699999999999</v>
      </c>
      <c r="I234" s="223"/>
      <c r="J234" s="224">
        <f>ROUND(I234*H234,2)</f>
        <v>0</v>
      </c>
      <c r="K234" s="220" t="s">
        <v>149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150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150</v>
      </c>
      <c r="BM234" s="229" t="s">
        <v>290</v>
      </c>
    </row>
    <row r="235" s="2" customFormat="1">
      <c r="A235" s="38"/>
      <c r="B235" s="39"/>
      <c r="C235" s="40"/>
      <c r="D235" s="231" t="s">
        <v>151</v>
      </c>
      <c r="E235" s="40"/>
      <c r="F235" s="232" t="s">
        <v>291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83</v>
      </c>
    </row>
    <row r="236" s="13" customFormat="1">
      <c r="A236" s="13"/>
      <c r="B236" s="236"/>
      <c r="C236" s="237"/>
      <c r="D236" s="238" t="s">
        <v>153</v>
      </c>
      <c r="E236" s="239" t="s">
        <v>1</v>
      </c>
      <c r="F236" s="240" t="s">
        <v>287</v>
      </c>
      <c r="G236" s="237"/>
      <c r="H236" s="241">
        <v>394.25599999999997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153</v>
      </c>
      <c r="AU236" s="247" t="s">
        <v>83</v>
      </c>
      <c r="AV236" s="13" t="s">
        <v>83</v>
      </c>
      <c r="AW236" s="13" t="s">
        <v>30</v>
      </c>
      <c r="AX236" s="13" t="s">
        <v>73</v>
      </c>
      <c r="AY236" s="247" t="s">
        <v>143</v>
      </c>
    </row>
    <row r="237" s="13" customFormat="1">
      <c r="A237" s="13"/>
      <c r="B237" s="236"/>
      <c r="C237" s="237"/>
      <c r="D237" s="238" t="s">
        <v>153</v>
      </c>
      <c r="E237" s="239" t="s">
        <v>1</v>
      </c>
      <c r="F237" s="240" t="s">
        <v>280</v>
      </c>
      <c r="G237" s="237"/>
      <c r="H237" s="241">
        <v>171.868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153</v>
      </c>
      <c r="AU237" s="247" t="s">
        <v>83</v>
      </c>
      <c r="AV237" s="13" t="s">
        <v>83</v>
      </c>
      <c r="AW237" s="13" t="s">
        <v>30</v>
      </c>
      <c r="AX237" s="13" t="s">
        <v>73</v>
      </c>
      <c r="AY237" s="247" t="s">
        <v>143</v>
      </c>
    </row>
    <row r="238" s="13" customFormat="1">
      <c r="A238" s="13"/>
      <c r="B238" s="236"/>
      <c r="C238" s="237"/>
      <c r="D238" s="238" t="s">
        <v>153</v>
      </c>
      <c r="E238" s="239" t="s">
        <v>1</v>
      </c>
      <c r="F238" s="240" t="s">
        <v>281</v>
      </c>
      <c r="G238" s="237"/>
      <c r="H238" s="241">
        <v>64.582999999999998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153</v>
      </c>
      <c r="AU238" s="247" t="s">
        <v>83</v>
      </c>
      <c r="AV238" s="13" t="s">
        <v>83</v>
      </c>
      <c r="AW238" s="13" t="s">
        <v>30</v>
      </c>
      <c r="AX238" s="13" t="s">
        <v>73</v>
      </c>
      <c r="AY238" s="247" t="s">
        <v>143</v>
      </c>
    </row>
    <row r="239" s="14" customFormat="1">
      <c r="A239" s="14"/>
      <c r="B239" s="248"/>
      <c r="C239" s="249"/>
      <c r="D239" s="238" t="s">
        <v>153</v>
      </c>
      <c r="E239" s="250" t="s">
        <v>1</v>
      </c>
      <c r="F239" s="251" t="s">
        <v>155</v>
      </c>
      <c r="G239" s="249"/>
      <c r="H239" s="252">
        <v>630.70699999999999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153</v>
      </c>
      <c r="AU239" s="258" t="s">
        <v>83</v>
      </c>
      <c r="AV239" s="14" t="s">
        <v>150</v>
      </c>
      <c r="AW239" s="14" t="s">
        <v>30</v>
      </c>
      <c r="AX239" s="14" t="s">
        <v>81</v>
      </c>
      <c r="AY239" s="258" t="s">
        <v>143</v>
      </c>
    </row>
    <row r="240" s="2" customFormat="1" ht="24.15" customHeight="1">
      <c r="A240" s="38"/>
      <c r="B240" s="39"/>
      <c r="C240" s="218" t="s">
        <v>292</v>
      </c>
      <c r="D240" s="218" t="s">
        <v>145</v>
      </c>
      <c r="E240" s="219" t="s">
        <v>293</v>
      </c>
      <c r="F240" s="220" t="s">
        <v>294</v>
      </c>
      <c r="G240" s="221" t="s">
        <v>180</v>
      </c>
      <c r="H240" s="222">
        <v>394.25599999999997</v>
      </c>
      <c r="I240" s="223"/>
      <c r="J240" s="224">
        <f>ROUND(I240*H240,2)</f>
        <v>0</v>
      </c>
      <c r="K240" s="220" t="s">
        <v>149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150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150</v>
      </c>
      <c r="BM240" s="229" t="s">
        <v>295</v>
      </c>
    </row>
    <row r="241" s="2" customFormat="1">
      <c r="A241" s="38"/>
      <c r="B241" s="39"/>
      <c r="C241" s="40"/>
      <c r="D241" s="231" t="s">
        <v>151</v>
      </c>
      <c r="E241" s="40"/>
      <c r="F241" s="232" t="s">
        <v>296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151</v>
      </c>
      <c r="AU241" s="17" t="s">
        <v>83</v>
      </c>
    </row>
    <row r="242" s="13" customFormat="1">
      <c r="A242" s="13"/>
      <c r="B242" s="236"/>
      <c r="C242" s="237"/>
      <c r="D242" s="238" t="s">
        <v>153</v>
      </c>
      <c r="E242" s="239" t="s">
        <v>1</v>
      </c>
      <c r="F242" s="240" t="s">
        <v>287</v>
      </c>
      <c r="G242" s="237"/>
      <c r="H242" s="241">
        <v>394.25599999999997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153</v>
      </c>
      <c r="AU242" s="247" t="s">
        <v>83</v>
      </c>
      <c r="AV242" s="13" t="s">
        <v>83</v>
      </c>
      <c r="AW242" s="13" t="s">
        <v>30</v>
      </c>
      <c r="AX242" s="13" t="s">
        <v>73</v>
      </c>
      <c r="AY242" s="247" t="s">
        <v>143</v>
      </c>
    </row>
    <row r="243" s="14" customFormat="1">
      <c r="A243" s="14"/>
      <c r="B243" s="248"/>
      <c r="C243" s="249"/>
      <c r="D243" s="238" t="s">
        <v>153</v>
      </c>
      <c r="E243" s="250" t="s">
        <v>1</v>
      </c>
      <c r="F243" s="251" t="s">
        <v>155</v>
      </c>
      <c r="G243" s="249"/>
      <c r="H243" s="252">
        <v>394.25599999999997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153</v>
      </c>
      <c r="AU243" s="258" t="s">
        <v>83</v>
      </c>
      <c r="AV243" s="14" t="s">
        <v>150</v>
      </c>
      <c r="AW243" s="14" t="s">
        <v>30</v>
      </c>
      <c r="AX243" s="14" t="s">
        <v>81</v>
      </c>
      <c r="AY243" s="258" t="s">
        <v>143</v>
      </c>
    </row>
    <row r="244" s="2" customFormat="1" ht="24.15" customHeight="1">
      <c r="A244" s="38"/>
      <c r="B244" s="39"/>
      <c r="C244" s="218" t="s">
        <v>229</v>
      </c>
      <c r="D244" s="218" t="s">
        <v>145</v>
      </c>
      <c r="E244" s="219" t="s">
        <v>297</v>
      </c>
      <c r="F244" s="220" t="s">
        <v>298</v>
      </c>
      <c r="G244" s="221" t="s">
        <v>180</v>
      </c>
      <c r="H244" s="222">
        <v>236.45099999999999</v>
      </c>
      <c r="I244" s="223"/>
      <c r="J244" s="224">
        <f>ROUND(I244*H244,2)</f>
        <v>0</v>
      </c>
      <c r="K244" s="220" t="s">
        <v>149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150</v>
      </c>
      <c r="AT244" s="229" t="s">
        <v>145</v>
      </c>
      <c r="AU244" s="229" t="s">
        <v>83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150</v>
      </c>
      <c r="BM244" s="229" t="s">
        <v>299</v>
      </c>
    </row>
    <row r="245" s="2" customFormat="1">
      <c r="A245" s="38"/>
      <c r="B245" s="39"/>
      <c r="C245" s="40"/>
      <c r="D245" s="231" t="s">
        <v>151</v>
      </c>
      <c r="E245" s="40"/>
      <c r="F245" s="232" t="s">
        <v>300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151</v>
      </c>
      <c r="AU245" s="17" t="s">
        <v>83</v>
      </c>
    </row>
    <row r="246" s="13" customFormat="1">
      <c r="A246" s="13"/>
      <c r="B246" s="236"/>
      <c r="C246" s="237"/>
      <c r="D246" s="238" t="s">
        <v>153</v>
      </c>
      <c r="E246" s="239" t="s">
        <v>1</v>
      </c>
      <c r="F246" s="240" t="s">
        <v>280</v>
      </c>
      <c r="G246" s="237"/>
      <c r="H246" s="241">
        <v>171.868</v>
      </c>
      <c r="I246" s="242"/>
      <c r="J246" s="237"/>
      <c r="K246" s="237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153</v>
      </c>
      <c r="AU246" s="247" t="s">
        <v>83</v>
      </c>
      <c r="AV246" s="13" t="s">
        <v>83</v>
      </c>
      <c r="AW246" s="13" t="s">
        <v>30</v>
      </c>
      <c r="AX246" s="13" t="s">
        <v>73</v>
      </c>
      <c r="AY246" s="247" t="s">
        <v>143</v>
      </c>
    </row>
    <row r="247" s="13" customFormat="1">
      <c r="A247" s="13"/>
      <c r="B247" s="236"/>
      <c r="C247" s="237"/>
      <c r="D247" s="238" t="s">
        <v>153</v>
      </c>
      <c r="E247" s="239" t="s">
        <v>1</v>
      </c>
      <c r="F247" s="240" t="s">
        <v>281</v>
      </c>
      <c r="G247" s="237"/>
      <c r="H247" s="241">
        <v>64.582999999999998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153</v>
      </c>
      <c r="AU247" s="247" t="s">
        <v>83</v>
      </c>
      <c r="AV247" s="13" t="s">
        <v>83</v>
      </c>
      <c r="AW247" s="13" t="s">
        <v>30</v>
      </c>
      <c r="AX247" s="13" t="s">
        <v>73</v>
      </c>
      <c r="AY247" s="247" t="s">
        <v>143</v>
      </c>
    </row>
    <row r="248" s="14" customFormat="1">
      <c r="A248" s="14"/>
      <c r="B248" s="248"/>
      <c r="C248" s="249"/>
      <c r="D248" s="238" t="s">
        <v>153</v>
      </c>
      <c r="E248" s="250" t="s">
        <v>1</v>
      </c>
      <c r="F248" s="251" t="s">
        <v>155</v>
      </c>
      <c r="G248" s="249"/>
      <c r="H248" s="252">
        <v>236.45099999999999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153</v>
      </c>
      <c r="AU248" s="258" t="s">
        <v>83</v>
      </c>
      <c r="AV248" s="14" t="s">
        <v>150</v>
      </c>
      <c r="AW248" s="14" t="s">
        <v>30</v>
      </c>
      <c r="AX248" s="14" t="s">
        <v>81</v>
      </c>
      <c r="AY248" s="258" t="s">
        <v>143</v>
      </c>
    </row>
    <row r="249" s="2" customFormat="1" ht="24.15" customHeight="1">
      <c r="A249" s="38"/>
      <c r="B249" s="39"/>
      <c r="C249" s="218" t="s">
        <v>301</v>
      </c>
      <c r="D249" s="218" t="s">
        <v>145</v>
      </c>
      <c r="E249" s="219" t="s">
        <v>302</v>
      </c>
      <c r="F249" s="220" t="s">
        <v>303</v>
      </c>
      <c r="G249" s="221" t="s">
        <v>180</v>
      </c>
      <c r="H249" s="222">
        <v>57.628</v>
      </c>
      <c r="I249" s="223"/>
      <c r="J249" s="224">
        <f>ROUND(I249*H249,2)</f>
        <v>0</v>
      </c>
      <c r="K249" s="220" t="s">
        <v>149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150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150</v>
      </c>
      <c r="BM249" s="229" t="s">
        <v>304</v>
      </c>
    </row>
    <row r="250" s="2" customFormat="1">
      <c r="A250" s="38"/>
      <c r="B250" s="39"/>
      <c r="C250" s="40"/>
      <c r="D250" s="231" t="s">
        <v>151</v>
      </c>
      <c r="E250" s="40"/>
      <c r="F250" s="232" t="s">
        <v>305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151</v>
      </c>
      <c r="AU250" s="17" t="s">
        <v>83</v>
      </c>
    </row>
    <row r="251" s="2" customFormat="1" ht="21.75" customHeight="1">
      <c r="A251" s="38"/>
      <c r="B251" s="39"/>
      <c r="C251" s="218" t="s">
        <v>232</v>
      </c>
      <c r="D251" s="218" t="s">
        <v>145</v>
      </c>
      <c r="E251" s="219" t="s">
        <v>306</v>
      </c>
      <c r="F251" s="220" t="s">
        <v>307</v>
      </c>
      <c r="G251" s="221" t="s">
        <v>180</v>
      </c>
      <c r="H251" s="222">
        <v>57.628</v>
      </c>
      <c r="I251" s="223"/>
      <c r="J251" s="224">
        <f>ROUND(I251*H251,2)</f>
        <v>0</v>
      </c>
      <c r="K251" s="220" t="s">
        <v>149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150</v>
      </c>
      <c r="AT251" s="229" t="s">
        <v>145</v>
      </c>
      <c r="AU251" s="229" t="s">
        <v>83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150</v>
      </c>
      <c r="BM251" s="229" t="s">
        <v>308</v>
      </c>
    </row>
    <row r="252" s="2" customFormat="1">
      <c r="A252" s="38"/>
      <c r="B252" s="39"/>
      <c r="C252" s="40"/>
      <c r="D252" s="231" t="s">
        <v>151</v>
      </c>
      <c r="E252" s="40"/>
      <c r="F252" s="232" t="s">
        <v>309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151</v>
      </c>
      <c r="AU252" s="17" t="s">
        <v>83</v>
      </c>
    </row>
    <row r="253" s="2" customFormat="1" ht="16.5" customHeight="1">
      <c r="A253" s="38"/>
      <c r="B253" s="39"/>
      <c r="C253" s="218" t="s">
        <v>310</v>
      </c>
      <c r="D253" s="218" t="s">
        <v>145</v>
      </c>
      <c r="E253" s="219" t="s">
        <v>311</v>
      </c>
      <c r="F253" s="220" t="s">
        <v>312</v>
      </c>
      <c r="G253" s="221" t="s">
        <v>180</v>
      </c>
      <c r="H253" s="222">
        <v>37.984999999999999</v>
      </c>
      <c r="I253" s="223"/>
      <c r="J253" s="224">
        <f>ROUND(I253*H253,2)</f>
        <v>0</v>
      </c>
      <c r="K253" s="220" t="s">
        <v>149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150</v>
      </c>
      <c r="AT253" s="229" t="s">
        <v>145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150</v>
      </c>
      <c r="BM253" s="229" t="s">
        <v>313</v>
      </c>
    </row>
    <row r="254" s="2" customFormat="1">
      <c r="A254" s="38"/>
      <c r="B254" s="39"/>
      <c r="C254" s="40"/>
      <c r="D254" s="231" t="s">
        <v>151</v>
      </c>
      <c r="E254" s="40"/>
      <c r="F254" s="232" t="s">
        <v>314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151</v>
      </c>
      <c r="AU254" s="17" t="s">
        <v>83</v>
      </c>
    </row>
    <row r="255" s="13" customFormat="1">
      <c r="A255" s="13"/>
      <c r="B255" s="236"/>
      <c r="C255" s="237"/>
      <c r="D255" s="238" t="s">
        <v>153</v>
      </c>
      <c r="E255" s="239" t="s">
        <v>1</v>
      </c>
      <c r="F255" s="240" t="s">
        <v>315</v>
      </c>
      <c r="G255" s="237"/>
      <c r="H255" s="241">
        <v>37.984999999999999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153</v>
      </c>
      <c r="AU255" s="247" t="s">
        <v>83</v>
      </c>
      <c r="AV255" s="13" t="s">
        <v>83</v>
      </c>
      <c r="AW255" s="13" t="s">
        <v>30</v>
      </c>
      <c r="AX255" s="13" t="s">
        <v>73</v>
      </c>
      <c r="AY255" s="247" t="s">
        <v>143</v>
      </c>
    </row>
    <row r="256" s="14" customFormat="1">
      <c r="A256" s="14"/>
      <c r="B256" s="248"/>
      <c r="C256" s="249"/>
      <c r="D256" s="238" t="s">
        <v>153</v>
      </c>
      <c r="E256" s="250" t="s">
        <v>1</v>
      </c>
      <c r="F256" s="251" t="s">
        <v>155</v>
      </c>
      <c r="G256" s="249"/>
      <c r="H256" s="252">
        <v>37.984999999999999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153</v>
      </c>
      <c r="AU256" s="258" t="s">
        <v>83</v>
      </c>
      <c r="AV256" s="14" t="s">
        <v>150</v>
      </c>
      <c r="AW256" s="14" t="s">
        <v>30</v>
      </c>
      <c r="AX256" s="14" t="s">
        <v>81</v>
      </c>
      <c r="AY256" s="258" t="s">
        <v>143</v>
      </c>
    </row>
    <row r="257" s="2" customFormat="1" ht="24.15" customHeight="1">
      <c r="A257" s="38"/>
      <c r="B257" s="39"/>
      <c r="C257" s="218" t="s">
        <v>236</v>
      </c>
      <c r="D257" s="218" t="s">
        <v>145</v>
      </c>
      <c r="E257" s="219" t="s">
        <v>316</v>
      </c>
      <c r="F257" s="220" t="s">
        <v>317</v>
      </c>
      <c r="G257" s="221" t="s">
        <v>180</v>
      </c>
      <c r="H257" s="222">
        <v>37.984999999999999</v>
      </c>
      <c r="I257" s="223"/>
      <c r="J257" s="224">
        <f>ROUND(I257*H257,2)</f>
        <v>0</v>
      </c>
      <c r="K257" s="220" t="s">
        <v>149</v>
      </c>
      <c r="L257" s="44"/>
      <c r="M257" s="225" t="s">
        <v>1</v>
      </c>
      <c r="N257" s="226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150</v>
      </c>
      <c r="AT257" s="229" t="s">
        <v>145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150</v>
      </c>
      <c r="BM257" s="229" t="s">
        <v>318</v>
      </c>
    </row>
    <row r="258" s="2" customFormat="1">
      <c r="A258" s="38"/>
      <c r="B258" s="39"/>
      <c r="C258" s="40"/>
      <c r="D258" s="231" t="s">
        <v>151</v>
      </c>
      <c r="E258" s="40"/>
      <c r="F258" s="232" t="s">
        <v>319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151</v>
      </c>
      <c r="AU258" s="17" t="s">
        <v>83</v>
      </c>
    </row>
    <row r="259" s="13" customFormat="1">
      <c r="A259" s="13"/>
      <c r="B259" s="236"/>
      <c r="C259" s="237"/>
      <c r="D259" s="238" t="s">
        <v>153</v>
      </c>
      <c r="E259" s="239" t="s">
        <v>1</v>
      </c>
      <c r="F259" s="240" t="s">
        <v>315</v>
      </c>
      <c r="G259" s="237"/>
      <c r="H259" s="241">
        <v>37.984999999999999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153</v>
      </c>
      <c r="AU259" s="247" t="s">
        <v>83</v>
      </c>
      <c r="AV259" s="13" t="s">
        <v>83</v>
      </c>
      <c r="AW259" s="13" t="s">
        <v>30</v>
      </c>
      <c r="AX259" s="13" t="s">
        <v>73</v>
      </c>
      <c r="AY259" s="247" t="s">
        <v>143</v>
      </c>
    </row>
    <row r="260" s="14" customFormat="1">
      <c r="A260" s="14"/>
      <c r="B260" s="248"/>
      <c r="C260" s="249"/>
      <c r="D260" s="238" t="s">
        <v>153</v>
      </c>
      <c r="E260" s="250" t="s">
        <v>1</v>
      </c>
      <c r="F260" s="251" t="s">
        <v>155</v>
      </c>
      <c r="G260" s="249"/>
      <c r="H260" s="252">
        <v>37.984999999999999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153</v>
      </c>
      <c r="AU260" s="258" t="s">
        <v>83</v>
      </c>
      <c r="AV260" s="14" t="s">
        <v>150</v>
      </c>
      <c r="AW260" s="14" t="s">
        <v>30</v>
      </c>
      <c r="AX260" s="14" t="s">
        <v>81</v>
      </c>
      <c r="AY260" s="258" t="s">
        <v>143</v>
      </c>
    </row>
    <row r="261" s="2" customFormat="1" ht="24.15" customHeight="1">
      <c r="A261" s="38"/>
      <c r="B261" s="39"/>
      <c r="C261" s="218" t="s">
        <v>320</v>
      </c>
      <c r="D261" s="218" t="s">
        <v>145</v>
      </c>
      <c r="E261" s="219" t="s">
        <v>321</v>
      </c>
      <c r="F261" s="220" t="s">
        <v>322</v>
      </c>
      <c r="G261" s="221" t="s">
        <v>323</v>
      </c>
      <c r="H261" s="222">
        <v>344.75</v>
      </c>
      <c r="I261" s="223"/>
      <c r="J261" s="224">
        <f>ROUND(I261*H261,2)</f>
        <v>0</v>
      </c>
      <c r="K261" s="220" t="s">
        <v>149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150</v>
      </c>
      <c r="AT261" s="229" t="s">
        <v>145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150</v>
      </c>
      <c r="BM261" s="229" t="s">
        <v>324</v>
      </c>
    </row>
    <row r="262" s="2" customFormat="1">
      <c r="A262" s="38"/>
      <c r="B262" s="39"/>
      <c r="C262" s="40"/>
      <c r="D262" s="231" t="s">
        <v>151</v>
      </c>
      <c r="E262" s="40"/>
      <c r="F262" s="232" t="s">
        <v>325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151</v>
      </c>
      <c r="AU262" s="17" t="s">
        <v>83</v>
      </c>
    </row>
    <row r="263" s="13" customFormat="1">
      <c r="A263" s="13"/>
      <c r="B263" s="236"/>
      <c r="C263" s="237"/>
      <c r="D263" s="238" t="s">
        <v>153</v>
      </c>
      <c r="E263" s="239" t="s">
        <v>1</v>
      </c>
      <c r="F263" s="240" t="s">
        <v>326</v>
      </c>
      <c r="G263" s="237"/>
      <c r="H263" s="241">
        <v>120.55</v>
      </c>
      <c r="I263" s="242"/>
      <c r="J263" s="237"/>
      <c r="K263" s="237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153</v>
      </c>
      <c r="AU263" s="247" t="s">
        <v>83</v>
      </c>
      <c r="AV263" s="13" t="s">
        <v>83</v>
      </c>
      <c r="AW263" s="13" t="s">
        <v>30</v>
      </c>
      <c r="AX263" s="13" t="s">
        <v>73</v>
      </c>
      <c r="AY263" s="247" t="s">
        <v>143</v>
      </c>
    </row>
    <row r="264" s="13" customFormat="1">
      <c r="A264" s="13"/>
      <c r="B264" s="236"/>
      <c r="C264" s="237"/>
      <c r="D264" s="238" t="s">
        <v>153</v>
      </c>
      <c r="E264" s="239" t="s">
        <v>1</v>
      </c>
      <c r="F264" s="240" t="s">
        <v>327</v>
      </c>
      <c r="G264" s="237"/>
      <c r="H264" s="241">
        <v>218.80000000000001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153</v>
      </c>
      <c r="AU264" s="247" t="s">
        <v>83</v>
      </c>
      <c r="AV264" s="13" t="s">
        <v>83</v>
      </c>
      <c r="AW264" s="13" t="s">
        <v>30</v>
      </c>
      <c r="AX264" s="13" t="s">
        <v>73</v>
      </c>
      <c r="AY264" s="247" t="s">
        <v>143</v>
      </c>
    </row>
    <row r="265" s="13" customFormat="1">
      <c r="A265" s="13"/>
      <c r="B265" s="236"/>
      <c r="C265" s="237"/>
      <c r="D265" s="238" t="s">
        <v>153</v>
      </c>
      <c r="E265" s="239" t="s">
        <v>1</v>
      </c>
      <c r="F265" s="240" t="s">
        <v>328</v>
      </c>
      <c r="G265" s="237"/>
      <c r="H265" s="241">
        <v>5.4000000000000004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153</v>
      </c>
      <c r="AU265" s="247" t="s">
        <v>83</v>
      </c>
      <c r="AV265" s="13" t="s">
        <v>83</v>
      </c>
      <c r="AW265" s="13" t="s">
        <v>30</v>
      </c>
      <c r="AX265" s="13" t="s">
        <v>73</v>
      </c>
      <c r="AY265" s="247" t="s">
        <v>143</v>
      </c>
    </row>
    <row r="266" s="14" customFormat="1">
      <c r="A266" s="14"/>
      <c r="B266" s="248"/>
      <c r="C266" s="249"/>
      <c r="D266" s="238" t="s">
        <v>153</v>
      </c>
      <c r="E266" s="250" t="s">
        <v>1</v>
      </c>
      <c r="F266" s="251" t="s">
        <v>155</v>
      </c>
      <c r="G266" s="249"/>
      <c r="H266" s="252">
        <v>344.75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153</v>
      </c>
      <c r="AU266" s="258" t="s">
        <v>83</v>
      </c>
      <c r="AV266" s="14" t="s">
        <v>150</v>
      </c>
      <c r="AW266" s="14" t="s">
        <v>30</v>
      </c>
      <c r="AX266" s="14" t="s">
        <v>81</v>
      </c>
      <c r="AY266" s="258" t="s">
        <v>143</v>
      </c>
    </row>
    <row r="267" s="2" customFormat="1" ht="16.5" customHeight="1">
      <c r="A267" s="38"/>
      <c r="B267" s="39"/>
      <c r="C267" s="259" t="s">
        <v>239</v>
      </c>
      <c r="D267" s="259" t="s">
        <v>219</v>
      </c>
      <c r="E267" s="260" t="s">
        <v>329</v>
      </c>
      <c r="F267" s="261" t="s">
        <v>330</v>
      </c>
      <c r="G267" s="262" t="s">
        <v>323</v>
      </c>
      <c r="H267" s="263">
        <v>361.988</v>
      </c>
      <c r="I267" s="264"/>
      <c r="J267" s="265">
        <f>ROUND(I267*H267,2)</f>
        <v>0</v>
      </c>
      <c r="K267" s="261" t="s">
        <v>149</v>
      </c>
      <c r="L267" s="266"/>
      <c r="M267" s="267" t="s">
        <v>1</v>
      </c>
      <c r="N267" s="268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168</v>
      </c>
      <c r="AT267" s="229" t="s">
        <v>219</v>
      </c>
      <c r="AU267" s="229" t="s">
        <v>83</v>
      </c>
      <c r="AY267" s="17" t="s">
        <v>143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150</v>
      </c>
      <c r="BM267" s="229" t="s">
        <v>331</v>
      </c>
    </row>
    <row r="268" s="13" customFormat="1">
      <c r="A268" s="13"/>
      <c r="B268" s="236"/>
      <c r="C268" s="237"/>
      <c r="D268" s="238" t="s">
        <v>153</v>
      </c>
      <c r="E268" s="239" t="s">
        <v>1</v>
      </c>
      <c r="F268" s="240" t="s">
        <v>332</v>
      </c>
      <c r="G268" s="237"/>
      <c r="H268" s="241">
        <v>361.988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153</v>
      </c>
      <c r="AU268" s="247" t="s">
        <v>83</v>
      </c>
      <c r="AV268" s="13" t="s">
        <v>83</v>
      </c>
      <c r="AW268" s="13" t="s">
        <v>30</v>
      </c>
      <c r="AX268" s="13" t="s">
        <v>73</v>
      </c>
      <c r="AY268" s="247" t="s">
        <v>143</v>
      </c>
    </row>
    <row r="269" s="14" customFormat="1">
      <c r="A269" s="14"/>
      <c r="B269" s="248"/>
      <c r="C269" s="249"/>
      <c r="D269" s="238" t="s">
        <v>153</v>
      </c>
      <c r="E269" s="250" t="s">
        <v>1</v>
      </c>
      <c r="F269" s="251" t="s">
        <v>155</v>
      </c>
      <c r="G269" s="249"/>
      <c r="H269" s="252">
        <v>361.988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153</v>
      </c>
      <c r="AU269" s="258" t="s">
        <v>83</v>
      </c>
      <c r="AV269" s="14" t="s">
        <v>150</v>
      </c>
      <c r="AW269" s="14" t="s">
        <v>30</v>
      </c>
      <c r="AX269" s="14" t="s">
        <v>81</v>
      </c>
      <c r="AY269" s="258" t="s">
        <v>143</v>
      </c>
    </row>
    <row r="270" s="2" customFormat="1" ht="24.15" customHeight="1">
      <c r="A270" s="38"/>
      <c r="B270" s="39"/>
      <c r="C270" s="218" t="s">
        <v>333</v>
      </c>
      <c r="D270" s="218" t="s">
        <v>145</v>
      </c>
      <c r="E270" s="219" t="s">
        <v>334</v>
      </c>
      <c r="F270" s="220" t="s">
        <v>335</v>
      </c>
      <c r="G270" s="221" t="s">
        <v>323</v>
      </c>
      <c r="H270" s="222">
        <v>79.390000000000001</v>
      </c>
      <c r="I270" s="223"/>
      <c r="J270" s="224">
        <f>ROUND(I270*H270,2)</f>
        <v>0</v>
      </c>
      <c r="K270" s="220" t="s">
        <v>149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150</v>
      </c>
      <c r="AT270" s="229" t="s">
        <v>145</v>
      </c>
      <c r="AU270" s="229" t="s">
        <v>83</v>
      </c>
      <c r="AY270" s="17" t="s">
        <v>143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150</v>
      </c>
      <c r="BM270" s="229" t="s">
        <v>336</v>
      </c>
    </row>
    <row r="271" s="2" customFormat="1">
      <c r="A271" s="38"/>
      <c r="B271" s="39"/>
      <c r="C271" s="40"/>
      <c r="D271" s="231" t="s">
        <v>151</v>
      </c>
      <c r="E271" s="40"/>
      <c r="F271" s="232" t="s">
        <v>337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151</v>
      </c>
      <c r="AU271" s="17" t="s">
        <v>83</v>
      </c>
    </row>
    <row r="272" s="2" customFormat="1" ht="24.15" customHeight="1">
      <c r="A272" s="38"/>
      <c r="B272" s="39"/>
      <c r="C272" s="259" t="s">
        <v>244</v>
      </c>
      <c r="D272" s="259" t="s">
        <v>219</v>
      </c>
      <c r="E272" s="260" t="s">
        <v>338</v>
      </c>
      <c r="F272" s="261" t="s">
        <v>339</v>
      </c>
      <c r="G272" s="262" t="s">
        <v>323</v>
      </c>
      <c r="H272" s="263">
        <v>83.359999999999999</v>
      </c>
      <c r="I272" s="264"/>
      <c r="J272" s="265">
        <f>ROUND(I272*H272,2)</f>
        <v>0</v>
      </c>
      <c r="K272" s="261" t="s">
        <v>149</v>
      </c>
      <c r="L272" s="266"/>
      <c r="M272" s="267" t="s">
        <v>1</v>
      </c>
      <c r="N272" s="268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168</v>
      </c>
      <c r="AT272" s="229" t="s">
        <v>219</v>
      </c>
      <c r="AU272" s="229" t="s">
        <v>83</v>
      </c>
      <c r="AY272" s="17" t="s">
        <v>143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150</v>
      </c>
      <c r="BM272" s="229" t="s">
        <v>340</v>
      </c>
    </row>
    <row r="273" s="13" customFormat="1">
      <c r="A273" s="13"/>
      <c r="B273" s="236"/>
      <c r="C273" s="237"/>
      <c r="D273" s="238" t="s">
        <v>153</v>
      </c>
      <c r="E273" s="239" t="s">
        <v>1</v>
      </c>
      <c r="F273" s="240" t="s">
        <v>341</v>
      </c>
      <c r="G273" s="237"/>
      <c r="H273" s="241">
        <v>83.359999999999999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153</v>
      </c>
      <c r="AU273" s="247" t="s">
        <v>83</v>
      </c>
      <c r="AV273" s="13" t="s">
        <v>83</v>
      </c>
      <c r="AW273" s="13" t="s">
        <v>30</v>
      </c>
      <c r="AX273" s="13" t="s">
        <v>73</v>
      </c>
      <c r="AY273" s="247" t="s">
        <v>143</v>
      </c>
    </row>
    <row r="274" s="14" customFormat="1">
      <c r="A274" s="14"/>
      <c r="B274" s="248"/>
      <c r="C274" s="249"/>
      <c r="D274" s="238" t="s">
        <v>153</v>
      </c>
      <c r="E274" s="250" t="s">
        <v>1</v>
      </c>
      <c r="F274" s="251" t="s">
        <v>155</v>
      </c>
      <c r="G274" s="249"/>
      <c r="H274" s="252">
        <v>83.359999999999999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153</v>
      </c>
      <c r="AU274" s="258" t="s">
        <v>83</v>
      </c>
      <c r="AV274" s="14" t="s">
        <v>150</v>
      </c>
      <c r="AW274" s="14" t="s">
        <v>30</v>
      </c>
      <c r="AX274" s="14" t="s">
        <v>81</v>
      </c>
      <c r="AY274" s="258" t="s">
        <v>143</v>
      </c>
    </row>
    <row r="275" s="2" customFormat="1" ht="24.15" customHeight="1">
      <c r="A275" s="38"/>
      <c r="B275" s="39"/>
      <c r="C275" s="218" t="s">
        <v>342</v>
      </c>
      <c r="D275" s="218" t="s">
        <v>145</v>
      </c>
      <c r="E275" s="219" t="s">
        <v>343</v>
      </c>
      <c r="F275" s="220" t="s">
        <v>344</v>
      </c>
      <c r="G275" s="221" t="s">
        <v>180</v>
      </c>
      <c r="H275" s="222">
        <v>17.504999999999999</v>
      </c>
      <c r="I275" s="223"/>
      <c r="J275" s="224">
        <f>ROUND(I275*H275,2)</f>
        <v>0</v>
      </c>
      <c r="K275" s="220" t="s">
        <v>149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150</v>
      </c>
      <c r="AT275" s="229" t="s">
        <v>145</v>
      </c>
      <c r="AU275" s="229" t="s">
        <v>83</v>
      </c>
      <c r="AY275" s="17" t="s">
        <v>143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150</v>
      </c>
      <c r="BM275" s="229" t="s">
        <v>345</v>
      </c>
    </row>
    <row r="276" s="2" customFormat="1">
      <c r="A276" s="38"/>
      <c r="B276" s="39"/>
      <c r="C276" s="40"/>
      <c r="D276" s="231" t="s">
        <v>151</v>
      </c>
      <c r="E276" s="40"/>
      <c r="F276" s="232" t="s">
        <v>346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151</v>
      </c>
      <c r="AU276" s="17" t="s">
        <v>83</v>
      </c>
    </row>
    <row r="277" s="13" customFormat="1">
      <c r="A277" s="13"/>
      <c r="B277" s="236"/>
      <c r="C277" s="237"/>
      <c r="D277" s="238" t="s">
        <v>153</v>
      </c>
      <c r="E277" s="239" t="s">
        <v>1</v>
      </c>
      <c r="F277" s="240" t="s">
        <v>347</v>
      </c>
      <c r="G277" s="237"/>
      <c r="H277" s="241">
        <v>17.504999999999999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153</v>
      </c>
      <c r="AU277" s="247" t="s">
        <v>83</v>
      </c>
      <c r="AV277" s="13" t="s">
        <v>83</v>
      </c>
      <c r="AW277" s="13" t="s">
        <v>30</v>
      </c>
      <c r="AX277" s="13" t="s">
        <v>73</v>
      </c>
      <c r="AY277" s="247" t="s">
        <v>143</v>
      </c>
    </row>
    <row r="278" s="14" customFormat="1">
      <c r="A278" s="14"/>
      <c r="B278" s="248"/>
      <c r="C278" s="249"/>
      <c r="D278" s="238" t="s">
        <v>153</v>
      </c>
      <c r="E278" s="250" t="s">
        <v>1</v>
      </c>
      <c r="F278" s="251" t="s">
        <v>155</v>
      </c>
      <c r="G278" s="249"/>
      <c r="H278" s="252">
        <v>17.504999999999999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153</v>
      </c>
      <c r="AU278" s="258" t="s">
        <v>83</v>
      </c>
      <c r="AV278" s="14" t="s">
        <v>150</v>
      </c>
      <c r="AW278" s="14" t="s">
        <v>30</v>
      </c>
      <c r="AX278" s="14" t="s">
        <v>81</v>
      </c>
      <c r="AY278" s="258" t="s">
        <v>143</v>
      </c>
    </row>
    <row r="279" s="2" customFormat="1" ht="44.25" customHeight="1">
      <c r="A279" s="38"/>
      <c r="B279" s="39"/>
      <c r="C279" s="218" t="s">
        <v>248</v>
      </c>
      <c r="D279" s="218" t="s">
        <v>145</v>
      </c>
      <c r="E279" s="219" t="s">
        <v>348</v>
      </c>
      <c r="F279" s="220" t="s">
        <v>349</v>
      </c>
      <c r="G279" s="221" t="s">
        <v>180</v>
      </c>
      <c r="H279" s="222">
        <v>17.504999999999999</v>
      </c>
      <c r="I279" s="223"/>
      <c r="J279" s="224">
        <f>ROUND(I279*H279,2)</f>
        <v>0</v>
      </c>
      <c r="K279" s="220" t="s">
        <v>149</v>
      </c>
      <c r="L279" s="44"/>
      <c r="M279" s="225" t="s">
        <v>1</v>
      </c>
      <c r="N279" s="226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150</v>
      </c>
      <c r="AT279" s="229" t="s">
        <v>145</v>
      </c>
      <c r="AU279" s="229" t="s">
        <v>83</v>
      </c>
      <c r="AY279" s="17" t="s">
        <v>143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150</v>
      </c>
      <c r="BM279" s="229" t="s">
        <v>350</v>
      </c>
    </row>
    <row r="280" s="2" customFormat="1">
      <c r="A280" s="38"/>
      <c r="B280" s="39"/>
      <c r="C280" s="40"/>
      <c r="D280" s="231" t="s">
        <v>151</v>
      </c>
      <c r="E280" s="40"/>
      <c r="F280" s="232" t="s">
        <v>351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83</v>
      </c>
    </row>
    <row r="281" s="13" customFormat="1">
      <c r="A281" s="13"/>
      <c r="B281" s="236"/>
      <c r="C281" s="237"/>
      <c r="D281" s="238" t="s">
        <v>153</v>
      </c>
      <c r="E281" s="239" t="s">
        <v>1</v>
      </c>
      <c r="F281" s="240" t="s">
        <v>352</v>
      </c>
      <c r="G281" s="237"/>
      <c r="H281" s="241">
        <v>8.1530000000000005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153</v>
      </c>
      <c r="AU281" s="247" t="s">
        <v>83</v>
      </c>
      <c r="AV281" s="13" t="s">
        <v>83</v>
      </c>
      <c r="AW281" s="13" t="s">
        <v>30</v>
      </c>
      <c r="AX281" s="13" t="s">
        <v>73</v>
      </c>
      <c r="AY281" s="247" t="s">
        <v>143</v>
      </c>
    </row>
    <row r="282" s="13" customFormat="1">
      <c r="A282" s="13"/>
      <c r="B282" s="236"/>
      <c r="C282" s="237"/>
      <c r="D282" s="238" t="s">
        <v>153</v>
      </c>
      <c r="E282" s="239" t="s">
        <v>1</v>
      </c>
      <c r="F282" s="240" t="s">
        <v>353</v>
      </c>
      <c r="G282" s="237"/>
      <c r="H282" s="241">
        <v>5.2130000000000001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153</v>
      </c>
      <c r="AU282" s="247" t="s">
        <v>83</v>
      </c>
      <c r="AV282" s="13" t="s">
        <v>83</v>
      </c>
      <c r="AW282" s="13" t="s">
        <v>30</v>
      </c>
      <c r="AX282" s="13" t="s">
        <v>73</v>
      </c>
      <c r="AY282" s="247" t="s">
        <v>143</v>
      </c>
    </row>
    <row r="283" s="13" customFormat="1">
      <c r="A283" s="13"/>
      <c r="B283" s="236"/>
      <c r="C283" s="237"/>
      <c r="D283" s="238" t="s">
        <v>153</v>
      </c>
      <c r="E283" s="239" t="s">
        <v>1</v>
      </c>
      <c r="F283" s="240" t="s">
        <v>354</v>
      </c>
      <c r="G283" s="237"/>
      <c r="H283" s="241">
        <v>4.1390000000000002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153</v>
      </c>
      <c r="AU283" s="247" t="s">
        <v>83</v>
      </c>
      <c r="AV283" s="13" t="s">
        <v>83</v>
      </c>
      <c r="AW283" s="13" t="s">
        <v>30</v>
      </c>
      <c r="AX283" s="13" t="s">
        <v>73</v>
      </c>
      <c r="AY283" s="247" t="s">
        <v>143</v>
      </c>
    </row>
    <row r="284" s="14" customFormat="1">
      <c r="A284" s="14"/>
      <c r="B284" s="248"/>
      <c r="C284" s="249"/>
      <c r="D284" s="238" t="s">
        <v>153</v>
      </c>
      <c r="E284" s="250" t="s">
        <v>1</v>
      </c>
      <c r="F284" s="251" t="s">
        <v>155</v>
      </c>
      <c r="G284" s="249"/>
      <c r="H284" s="252">
        <v>17.504999999999999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153</v>
      </c>
      <c r="AU284" s="258" t="s">
        <v>83</v>
      </c>
      <c r="AV284" s="14" t="s">
        <v>150</v>
      </c>
      <c r="AW284" s="14" t="s">
        <v>30</v>
      </c>
      <c r="AX284" s="14" t="s">
        <v>81</v>
      </c>
      <c r="AY284" s="258" t="s">
        <v>143</v>
      </c>
    </row>
    <row r="285" s="2" customFormat="1" ht="24.15" customHeight="1">
      <c r="A285" s="38"/>
      <c r="B285" s="39"/>
      <c r="C285" s="259" t="s">
        <v>355</v>
      </c>
      <c r="D285" s="259" t="s">
        <v>219</v>
      </c>
      <c r="E285" s="260" t="s">
        <v>356</v>
      </c>
      <c r="F285" s="261" t="s">
        <v>357</v>
      </c>
      <c r="G285" s="262" t="s">
        <v>180</v>
      </c>
      <c r="H285" s="263">
        <v>18.379999999999999</v>
      </c>
      <c r="I285" s="264"/>
      <c r="J285" s="265">
        <f>ROUND(I285*H285,2)</f>
        <v>0</v>
      </c>
      <c r="K285" s="261" t="s">
        <v>149</v>
      </c>
      <c r="L285" s="266"/>
      <c r="M285" s="267" t="s">
        <v>1</v>
      </c>
      <c r="N285" s="268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168</v>
      </c>
      <c r="AT285" s="229" t="s">
        <v>219</v>
      </c>
      <c r="AU285" s="229" t="s">
        <v>83</v>
      </c>
      <c r="AY285" s="17" t="s">
        <v>143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150</v>
      </c>
      <c r="BM285" s="229" t="s">
        <v>358</v>
      </c>
    </row>
    <row r="286" s="13" customFormat="1">
      <c r="A286" s="13"/>
      <c r="B286" s="236"/>
      <c r="C286" s="237"/>
      <c r="D286" s="238" t="s">
        <v>153</v>
      </c>
      <c r="E286" s="239" t="s">
        <v>1</v>
      </c>
      <c r="F286" s="240" t="s">
        <v>359</v>
      </c>
      <c r="G286" s="237"/>
      <c r="H286" s="241">
        <v>18.379999999999999</v>
      </c>
      <c r="I286" s="242"/>
      <c r="J286" s="237"/>
      <c r="K286" s="237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153</v>
      </c>
      <c r="AU286" s="247" t="s">
        <v>83</v>
      </c>
      <c r="AV286" s="13" t="s">
        <v>83</v>
      </c>
      <c r="AW286" s="13" t="s">
        <v>30</v>
      </c>
      <c r="AX286" s="13" t="s">
        <v>73</v>
      </c>
      <c r="AY286" s="247" t="s">
        <v>143</v>
      </c>
    </row>
    <row r="287" s="14" customFormat="1">
      <c r="A287" s="14"/>
      <c r="B287" s="248"/>
      <c r="C287" s="249"/>
      <c r="D287" s="238" t="s">
        <v>153</v>
      </c>
      <c r="E287" s="250" t="s">
        <v>1</v>
      </c>
      <c r="F287" s="251" t="s">
        <v>155</v>
      </c>
      <c r="G287" s="249"/>
      <c r="H287" s="252">
        <v>18.379999999999999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153</v>
      </c>
      <c r="AU287" s="258" t="s">
        <v>83</v>
      </c>
      <c r="AV287" s="14" t="s">
        <v>150</v>
      </c>
      <c r="AW287" s="14" t="s">
        <v>30</v>
      </c>
      <c r="AX287" s="14" t="s">
        <v>81</v>
      </c>
      <c r="AY287" s="258" t="s">
        <v>143</v>
      </c>
    </row>
    <row r="288" s="2" customFormat="1" ht="44.25" customHeight="1">
      <c r="A288" s="38"/>
      <c r="B288" s="39"/>
      <c r="C288" s="218" t="s">
        <v>257</v>
      </c>
      <c r="D288" s="218" t="s">
        <v>145</v>
      </c>
      <c r="E288" s="219" t="s">
        <v>360</v>
      </c>
      <c r="F288" s="220" t="s">
        <v>361</v>
      </c>
      <c r="G288" s="221" t="s">
        <v>180</v>
      </c>
      <c r="H288" s="222">
        <v>381.50599999999997</v>
      </c>
      <c r="I288" s="223"/>
      <c r="J288" s="224">
        <f>ROUND(I288*H288,2)</f>
        <v>0</v>
      </c>
      <c r="K288" s="220" t="s">
        <v>149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150</v>
      </c>
      <c r="AT288" s="229" t="s">
        <v>145</v>
      </c>
      <c r="AU288" s="229" t="s">
        <v>83</v>
      </c>
      <c r="AY288" s="17" t="s">
        <v>143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150</v>
      </c>
      <c r="BM288" s="229" t="s">
        <v>362</v>
      </c>
    </row>
    <row r="289" s="2" customFormat="1">
      <c r="A289" s="38"/>
      <c r="B289" s="39"/>
      <c r="C289" s="40"/>
      <c r="D289" s="231" t="s">
        <v>151</v>
      </c>
      <c r="E289" s="40"/>
      <c r="F289" s="232" t="s">
        <v>363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151</v>
      </c>
      <c r="AU289" s="17" t="s">
        <v>83</v>
      </c>
    </row>
    <row r="290" s="13" customFormat="1">
      <c r="A290" s="13"/>
      <c r="B290" s="236"/>
      <c r="C290" s="237"/>
      <c r="D290" s="238" t="s">
        <v>153</v>
      </c>
      <c r="E290" s="239" t="s">
        <v>1</v>
      </c>
      <c r="F290" s="240" t="s">
        <v>364</v>
      </c>
      <c r="G290" s="237"/>
      <c r="H290" s="241">
        <v>349.03699999999998</v>
      </c>
      <c r="I290" s="242"/>
      <c r="J290" s="237"/>
      <c r="K290" s="237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153</v>
      </c>
      <c r="AU290" s="247" t="s">
        <v>83</v>
      </c>
      <c r="AV290" s="13" t="s">
        <v>83</v>
      </c>
      <c r="AW290" s="13" t="s">
        <v>30</v>
      </c>
      <c r="AX290" s="13" t="s">
        <v>73</v>
      </c>
      <c r="AY290" s="247" t="s">
        <v>143</v>
      </c>
    </row>
    <row r="291" s="13" customFormat="1">
      <c r="A291" s="13"/>
      <c r="B291" s="236"/>
      <c r="C291" s="237"/>
      <c r="D291" s="238" t="s">
        <v>153</v>
      </c>
      <c r="E291" s="239" t="s">
        <v>1</v>
      </c>
      <c r="F291" s="240" t="s">
        <v>365</v>
      </c>
      <c r="G291" s="237"/>
      <c r="H291" s="241">
        <v>19.838999999999999</v>
      </c>
      <c r="I291" s="242"/>
      <c r="J291" s="237"/>
      <c r="K291" s="237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153</v>
      </c>
      <c r="AU291" s="247" t="s">
        <v>83</v>
      </c>
      <c r="AV291" s="13" t="s">
        <v>83</v>
      </c>
      <c r="AW291" s="13" t="s">
        <v>30</v>
      </c>
      <c r="AX291" s="13" t="s">
        <v>73</v>
      </c>
      <c r="AY291" s="247" t="s">
        <v>143</v>
      </c>
    </row>
    <row r="292" s="13" customFormat="1">
      <c r="A292" s="13"/>
      <c r="B292" s="236"/>
      <c r="C292" s="237"/>
      <c r="D292" s="238" t="s">
        <v>153</v>
      </c>
      <c r="E292" s="239" t="s">
        <v>1</v>
      </c>
      <c r="F292" s="240" t="s">
        <v>366</v>
      </c>
      <c r="G292" s="237"/>
      <c r="H292" s="241">
        <v>24.539999999999999</v>
      </c>
      <c r="I292" s="242"/>
      <c r="J292" s="237"/>
      <c r="K292" s="237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153</v>
      </c>
      <c r="AU292" s="247" t="s">
        <v>83</v>
      </c>
      <c r="AV292" s="13" t="s">
        <v>83</v>
      </c>
      <c r="AW292" s="13" t="s">
        <v>30</v>
      </c>
      <c r="AX292" s="13" t="s">
        <v>73</v>
      </c>
      <c r="AY292" s="247" t="s">
        <v>143</v>
      </c>
    </row>
    <row r="293" s="13" customFormat="1">
      <c r="A293" s="13"/>
      <c r="B293" s="236"/>
      <c r="C293" s="237"/>
      <c r="D293" s="238" t="s">
        <v>153</v>
      </c>
      <c r="E293" s="239" t="s">
        <v>1</v>
      </c>
      <c r="F293" s="240" t="s">
        <v>367</v>
      </c>
      <c r="G293" s="237"/>
      <c r="H293" s="241">
        <v>27.199000000000002</v>
      </c>
      <c r="I293" s="242"/>
      <c r="J293" s="237"/>
      <c r="K293" s="237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153</v>
      </c>
      <c r="AU293" s="247" t="s">
        <v>83</v>
      </c>
      <c r="AV293" s="13" t="s">
        <v>83</v>
      </c>
      <c r="AW293" s="13" t="s">
        <v>30</v>
      </c>
      <c r="AX293" s="13" t="s">
        <v>73</v>
      </c>
      <c r="AY293" s="247" t="s">
        <v>143</v>
      </c>
    </row>
    <row r="294" s="13" customFormat="1">
      <c r="A294" s="13"/>
      <c r="B294" s="236"/>
      <c r="C294" s="237"/>
      <c r="D294" s="238" t="s">
        <v>153</v>
      </c>
      <c r="E294" s="239" t="s">
        <v>1</v>
      </c>
      <c r="F294" s="240" t="s">
        <v>368</v>
      </c>
      <c r="G294" s="237"/>
      <c r="H294" s="241">
        <v>-5.7599999999999998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153</v>
      </c>
      <c r="AU294" s="247" t="s">
        <v>83</v>
      </c>
      <c r="AV294" s="13" t="s">
        <v>83</v>
      </c>
      <c r="AW294" s="13" t="s">
        <v>30</v>
      </c>
      <c r="AX294" s="13" t="s">
        <v>73</v>
      </c>
      <c r="AY294" s="247" t="s">
        <v>143</v>
      </c>
    </row>
    <row r="295" s="13" customFormat="1">
      <c r="A295" s="13"/>
      <c r="B295" s="236"/>
      <c r="C295" s="237"/>
      <c r="D295" s="238" t="s">
        <v>153</v>
      </c>
      <c r="E295" s="239" t="s">
        <v>1</v>
      </c>
      <c r="F295" s="240" t="s">
        <v>369</v>
      </c>
      <c r="G295" s="237"/>
      <c r="H295" s="241">
        <v>-15.119999999999999</v>
      </c>
      <c r="I295" s="242"/>
      <c r="J295" s="237"/>
      <c r="K295" s="237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153</v>
      </c>
      <c r="AU295" s="247" t="s">
        <v>83</v>
      </c>
      <c r="AV295" s="13" t="s">
        <v>83</v>
      </c>
      <c r="AW295" s="13" t="s">
        <v>30</v>
      </c>
      <c r="AX295" s="13" t="s">
        <v>73</v>
      </c>
      <c r="AY295" s="247" t="s">
        <v>143</v>
      </c>
    </row>
    <row r="296" s="13" customFormat="1">
      <c r="A296" s="13"/>
      <c r="B296" s="236"/>
      <c r="C296" s="237"/>
      <c r="D296" s="238" t="s">
        <v>153</v>
      </c>
      <c r="E296" s="239" t="s">
        <v>1</v>
      </c>
      <c r="F296" s="240" t="s">
        <v>370</v>
      </c>
      <c r="G296" s="237"/>
      <c r="H296" s="241">
        <v>-1.6000000000000001</v>
      </c>
      <c r="I296" s="242"/>
      <c r="J296" s="237"/>
      <c r="K296" s="237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153</v>
      </c>
      <c r="AU296" s="247" t="s">
        <v>83</v>
      </c>
      <c r="AV296" s="13" t="s">
        <v>83</v>
      </c>
      <c r="AW296" s="13" t="s">
        <v>30</v>
      </c>
      <c r="AX296" s="13" t="s">
        <v>73</v>
      </c>
      <c r="AY296" s="247" t="s">
        <v>143</v>
      </c>
    </row>
    <row r="297" s="13" customFormat="1">
      <c r="A297" s="13"/>
      <c r="B297" s="236"/>
      <c r="C297" s="237"/>
      <c r="D297" s="238" t="s">
        <v>153</v>
      </c>
      <c r="E297" s="239" t="s">
        <v>1</v>
      </c>
      <c r="F297" s="240" t="s">
        <v>371</v>
      </c>
      <c r="G297" s="237"/>
      <c r="H297" s="241">
        <v>-5.5129999999999999</v>
      </c>
      <c r="I297" s="242"/>
      <c r="J297" s="237"/>
      <c r="K297" s="237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153</v>
      </c>
      <c r="AU297" s="247" t="s">
        <v>83</v>
      </c>
      <c r="AV297" s="13" t="s">
        <v>83</v>
      </c>
      <c r="AW297" s="13" t="s">
        <v>30</v>
      </c>
      <c r="AX297" s="13" t="s">
        <v>73</v>
      </c>
      <c r="AY297" s="247" t="s">
        <v>143</v>
      </c>
    </row>
    <row r="298" s="13" customFormat="1">
      <c r="A298" s="13"/>
      <c r="B298" s="236"/>
      <c r="C298" s="237"/>
      <c r="D298" s="238" t="s">
        <v>153</v>
      </c>
      <c r="E298" s="239" t="s">
        <v>1</v>
      </c>
      <c r="F298" s="240" t="s">
        <v>372</v>
      </c>
      <c r="G298" s="237"/>
      <c r="H298" s="241">
        <v>-2.585</v>
      </c>
      <c r="I298" s="242"/>
      <c r="J298" s="237"/>
      <c r="K298" s="237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153</v>
      </c>
      <c r="AU298" s="247" t="s">
        <v>83</v>
      </c>
      <c r="AV298" s="13" t="s">
        <v>83</v>
      </c>
      <c r="AW298" s="13" t="s">
        <v>30</v>
      </c>
      <c r="AX298" s="13" t="s">
        <v>73</v>
      </c>
      <c r="AY298" s="247" t="s">
        <v>143</v>
      </c>
    </row>
    <row r="299" s="13" customFormat="1">
      <c r="A299" s="13"/>
      <c r="B299" s="236"/>
      <c r="C299" s="237"/>
      <c r="D299" s="238" t="s">
        <v>153</v>
      </c>
      <c r="E299" s="239" t="s">
        <v>1</v>
      </c>
      <c r="F299" s="240" t="s">
        <v>373</v>
      </c>
      <c r="G299" s="237"/>
      <c r="H299" s="241">
        <v>-8.5310000000000006</v>
      </c>
      <c r="I299" s="242"/>
      <c r="J299" s="237"/>
      <c r="K299" s="237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153</v>
      </c>
      <c r="AU299" s="247" t="s">
        <v>83</v>
      </c>
      <c r="AV299" s="13" t="s">
        <v>83</v>
      </c>
      <c r="AW299" s="13" t="s">
        <v>30</v>
      </c>
      <c r="AX299" s="13" t="s">
        <v>73</v>
      </c>
      <c r="AY299" s="247" t="s">
        <v>143</v>
      </c>
    </row>
    <row r="300" s="14" customFormat="1">
      <c r="A300" s="14"/>
      <c r="B300" s="248"/>
      <c r="C300" s="249"/>
      <c r="D300" s="238" t="s">
        <v>153</v>
      </c>
      <c r="E300" s="250" t="s">
        <v>1</v>
      </c>
      <c r="F300" s="251" t="s">
        <v>155</v>
      </c>
      <c r="G300" s="249"/>
      <c r="H300" s="252">
        <v>381.50599999999997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153</v>
      </c>
      <c r="AU300" s="258" t="s">
        <v>83</v>
      </c>
      <c r="AV300" s="14" t="s">
        <v>150</v>
      </c>
      <c r="AW300" s="14" t="s">
        <v>30</v>
      </c>
      <c r="AX300" s="14" t="s">
        <v>81</v>
      </c>
      <c r="AY300" s="258" t="s">
        <v>143</v>
      </c>
    </row>
    <row r="301" s="2" customFormat="1" ht="24.15" customHeight="1">
      <c r="A301" s="38"/>
      <c r="B301" s="39"/>
      <c r="C301" s="259" t="s">
        <v>374</v>
      </c>
      <c r="D301" s="259" t="s">
        <v>219</v>
      </c>
      <c r="E301" s="260" t="s">
        <v>375</v>
      </c>
      <c r="F301" s="261" t="s">
        <v>376</v>
      </c>
      <c r="G301" s="262" t="s">
        <v>180</v>
      </c>
      <c r="H301" s="263">
        <v>400.58100000000002</v>
      </c>
      <c r="I301" s="264"/>
      <c r="J301" s="265">
        <f>ROUND(I301*H301,2)</f>
        <v>0</v>
      </c>
      <c r="K301" s="261" t="s">
        <v>149</v>
      </c>
      <c r="L301" s="266"/>
      <c r="M301" s="267" t="s">
        <v>1</v>
      </c>
      <c r="N301" s="268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168</v>
      </c>
      <c r="AT301" s="229" t="s">
        <v>219</v>
      </c>
      <c r="AU301" s="229" t="s">
        <v>83</v>
      </c>
      <c r="AY301" s="17" t="s">
        <v>143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150</v>
      </c>
      <c r="BM301" s="229" t="s">
        <v>377</v>
      </c>
    </row>
    <row r="302" s="13" customFormat="1">
      <c r="A302" s="13"/>
      <c r="B302" s="236"/>
      <c r="C302" s="237"/>
      <c r="D302" s="238" t="s">
        <v>153</v>
      </c>
      <c r="E302" s="239" t="s">
        <v>1</v>
      </c>
      <c r="F302" s="240" t="s">
        <v>378</v>
      </c>
      <c r="G302" s="237"/>
      <c r="H302" s="241">
        <v>400.58100000000002</v>
      </c>
      <c r="I302" s="242"/>
      <c r="J302" s="237"/>
      <c r="K302" s="237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153</v>
      </c>
      <c r="AU302" s="247" t="s">
        <v>83</v>
      </c>
      <c r="AV302" s="13" t="s">
        <v>83</v>
      </c>
      <c r="AW302" s="13" t="s">
        <v>30</v>
      </c>
      <c r="AX302" s="13" t="s">
        <v>73</v>
      </c>
      <c r="AY302" s="247" t="s">
        <v>143</v>
      </c>
    </row>
    <row r="303" s="14" customFormat="1">
      <c r="A303" s="14"/>
      <c r="B303" s="248"/>
      <c r="C303" s="249"/>
      <c r="D303" s="238" t="s">
        <v>153</v>
      </c>
      <c r="E303" s="250" t="s">
        <v>1</v>
      </c>
      <c r="F303" s="251" t="s">
        <v>155</v>
      </c>
      <c r="G303" s="249"/>
      <c r="H303" s="252">
        <v>400.58100000000002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153</v>
      </c>
      <c r="AU303" s="258" t="s">
        <v>83</v>
      </c>
      <c r="AV303" s="14" t="s">
        <v>150</v>
      </c>
      <c r="AW303" s="14" t="s">
        <v>30</v>
      </c>
      <c r="AX303" s="14" t="s">
        <v>81</v>
      </c>
      <c r="AY303" s="258" t="s">
        <v>143</v>
      </c>
    </row>
    <row r="304" s="2" customFormat="1" ht="37.8" customHeight="1">
      <c r="A304" s="38"/>
      <c r="B304" s="39"/>
      <c r="C304" s="218" t="s">
        <v>262</v>
      </c>
      <c r="D304" s="218" t="s">
        <v>145</v>
      </c>
      <c r="E304" s="219" t="s">
        <v>379</v>
      </c>
      <c r="F304" s="220" t="s">
        <v>380</v>
      </c>
      <c r="G304" s="221" t="s">
        <v>323</v>
      </c>
      <c r="H304" s="222">
        <v>15.878</v>
      </c>
      <c r="I304" s="223"/>
      <c r="J304" s="224">
        <f>ROUND(I304*H304,2)</f>
        <v>0</v>
      </c>
      <c r="K304" s="220" t="s">
        <v>149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150</v>
      </c>
      <c r="AT304" s="229" t="s">
        <v>145</v>
      </c>
      <c r="AU304" s="229" t="s">
        <v>83</v>
      </c>
      <c r="AY304" s="17" t="s">
        <v>143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150</v>
      </c>
      <c r="BM304" s="229" t="s">
        <v>381</v>
      </c>
    </row>
    <row r="305" s="2" customFormat="1">
      <c r="A305" s="38"/>
      <c r="B305" s="39"/>
      <c r="C305" s="40"/>
      <c r="D305" s="231" t="s">
        <v>151</v>
      </c>
      <c r="E305" s="40"/>
      <c r="F305" s="232" t="s">
        <v>382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151</v>
      </c>
      <c r="AU305" s="17" t="s">
        <v>83</v>
      </c>
    </row>
    <row r="306" s="13" customFormat="1">
      <c r="A306" s="13"/>
      <c r="B306" s="236"/>
      <c r="C306" s="237"/>
      <c r="D306" s="238" t="s">
        <v>153</v>
      </c>
      <c r="E306" s="239" t="s">
        <v>1</v>
      </c>
      <c r="F306" s="240" t="s">
        <v>383</v>
      </c>
      <c r="G306" s="237"/>
      <c r="H306" s="241">
        <v>15.878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153</v>
      </c>
      <c r="AU306" s="247" t="s">
        <v>83</v>
      </c>
      <c r="AV306" s="13" t="s">
        <v>83</v>
      </c>
      <c r="AW306" s="13" t="s">
        <v>30</v>
      </c>
      <c r="AX306" s="13" t="s">
        <v>73</v>
      </c>
      <c r="AY306" s="247" t="s">
        <v>143</v>
      </c>
    </row>
    <row r="307" s="14" customFormat="1">
      <c r="A307" s="14"/>
      <c r="B307" s="248"/>
      <c r="C307" s="249"/>
      <c r="D307" s="238" t="s">
        <v>153</v>
      </c>
      <c r="E307" s="250" t="s">
        <v>1</v>
      </c>
      <c r="F307" s="251" t="s">
        <v>155</v>
      </c>
      <c r="G307" s="249"/>
      <c r="H307" s="252">
        <v>15.878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153</v>
      </c>
      <c r="AU307" s="258" t="s">
        <v>83</v>
      </c>
      <c r="AV307" s="14" t="s">
        <v>150</v>
      </c>
      <c r="AW307" s="14" t="s">
        <v>30</v>
      </c>
      <c r="AX307" s="14" t="s">
        <v>81</v>
      </c>
      <c r="AY307" s="258" t="s">
        <v>143</v>
      </c>
    </row>
    <row r="308" s="2" customFormat="1" ht="24.15" customHeight="1">
      <c r="A308" s="38"/>
      <c r="B308" s="39"/>
      <c r="C308" s="259" t="s">
        <v>384</v>
      </c>
      <c r="D308" s="259" t="s">
        <v>219</v>
      </c>
      <c r="E308" s="260" t="s">
        <v>385</v>
      </c>
      <c r="F308" s="261" t="s">
        <v>386</v>
      </c>
      <c r="G308" s="262" t="s">
        <v>180</v>
      </c>
      <c r="H308" s="263">
        <v>17.466000000000001</v>
      </c>
      <c r="I308" s="264"/>
      <c r="J308" s="265">
        <f>ROUND(I308*H308,2)</f>
        <v>0</v>
      </c>
      <c r="K308" s="261" t="s">
        <v>149</v>
      </c>
      <c r="L308" s="266"/>
      <c r="M308" s="267" t="s">
        <v>1</v>
      </c>
      <c r="N308" s="268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168</v>
      </c>
      <c r="AT308" s="229" t="s">
        <v>219</v>
      </c>
      <c r="AU308" s="229" t="s">
        <v>83</v>
      </c>
      <c r="AY308" s="17" t="s">
        <v>143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150</v>
      </c>
      <c r="BM308" s="229" t="s">
        <v>387</v>
      </c>
    </row>
    <row r="309" s="13" customFormat="1">
      <c r="A309" s="13"/>
      <c r="B309" s="236"/>
      <c r="C309" s="237"/>
      <c r="D309" s="238" t="s">
        <v>153</v>
      </c>
      <c r="E309" s="239" t="s">
        <v>1</v>
      </c>
      <c r="F309" s="240" t="s">
        <v>388</v>
      </c>
      <c r="G309" s="237"/>
      <c r="H309" s="241">
        <v>17.466000000000001</v>
      </c>
      <c r="I309" s="242"/>
      <c r="J309" s="237"/>
      <c r="K309" s="237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153</v>
      </c>
      <c r="AU309" s="247" t="s">
        <v>83</v>
      </c>
      <c r="AV309" s="13" t="s">
        <v>83</v>
      </c>
      <c r="AW309" s="13" t="s">
        <v>30</v>
      </c>
      <c r="AX309" s="13" t="s">
        <v>73</v>
      </c>
      <c r="AY309" s="247" t="s">
        <v>143</v>
      </c>
    </row>
    <row r="310" s="14" customFormat="1">
      <c r="A310" s="14"/>
      <c r="B310" s="248"/>
      <c r="C310" s="249"/>
      <c r="D310" s="238" t="s">
        <v>153</v>
      </c>
      <c r="E310" s="250" t="s">
        <v>1</v>
      </c>
      <c r="F310" s="251" t="s">
        <v>155</v>
      </c>
      <c r="G310" s="249"/>
      <c r="H310" s="252">
        <v>17.466000000000001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153</v>
      </c>
      <c r="AU310" s="258" t="s">
        <v>83</v>
      </c>
      <c r="AV310" s="14" t="s">
        <v>150</v>
      </c>
      <c r="AW310" s="14" t="s">
        <v>30</v>
      </c>
      <c r="AX310" s="14" t="s">
        <v>81</v>
      </c>
      <c r="AY310" s="258" t="s">
        <v>143</v>
      </c>
    </row>
    <row r="311" s="2" customFormat="1" ht="37.8" customHeight="1">
      <c r="A311" s="38"/>
      <c r="B311" s="39"/>
      <c r="C311" s="218" t="s">
        <v>267</v>
      </c>
      <c r="D311" s="218" t="s">
        <v>145</v>
      </c>
      <c r="E311" s="219" t="s">
        <v>389</v>
      </c>
      <c r="F311" s="220" t="s">
        <v>390</v>
      </c>
      <c r="G311" s="221" t="s">
        <v>180</v>
      </c>
      <c r="H311" s="222">
        <v>17.504999999999999</v>
      </c>
      <c r="I311" s="223"/>
      <c r="J311" s="224">
        <f>ROUND(I311*H311,2)</f>
        <v>0</v>
      </c>
      <c r="K311" s="220" t="s">
        <v>149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150</v>
      </c>
      <c r="AT311" s="229" t="s">
        <v>145</v>
      </c>
      <c r="AU311" s="229" t="s">
        <v>83</v>
      </c>
      <c r="AY311" s="17" t="s">
        <v>143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150</v>
      </c>
      <c r="BM311" s="229" t="s">
        <v>391</v>
      </c>
    </row>
    <row r="312" s="2" customFormat="1">
      <c r="A312" s="38"/>
      <c r="B312" s="39"/>
      <c r="C312" s="40"/>
      <c r="D312" s="231" t="s">
        <v>151</v>
      </c>
      <c r="E312" s="40"/>
      <c r="F312" s="232" t="s">
        <v>392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151</v>
      </c>
      <c r="AU312" s="17" t="s">
        <v>83</v>
      </c>
    </row>
    <row r="313" s="2" customFormat="1" ht="37.8" customHeight="1">
      <c r="A313" s="38"/>
      <c r="B313" s="39"/>
      <c r="C313" s="218" t="s">
        <v>393</v>
      </c>
      <c r="D313" s="218" t="s">
        <v>145</v>
      </c>
      <c r="E313" s="219" t="s">
        <v>394</v>
      </c>
      <c r="F313" s="220" t="s">
        <v>395</v>
      </c>
      <c r="G313" s="221" t="s">
        <v>180</v>
      </c>
      <c r="H313" s="222">
        <v>381.50599999999997</v>
      </c>
      <c r="I313" s="223"/>
      <c r="J313" s="224">
        <f>ROUND(I313*H313,2)</f>
        <v>0</v>
      </c>
      <c r="K313" s="220" t="s">
        <v>149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150</v>
      </c>
      <c r="AT313" s="229" t="s">
        <v>145</v>
      </c>
      <c r="AU313" s="229" t="s">
        <v>83</v>
      </c>
      <c r="AY313" s="17" t="s">
        <v>143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150</v>
      </c>
      <c r="BM313" s="229" t="s">
        <v>396</v>
      </c>
    </row>
    <row r="314" s="2" customFormat="1">
      <c r="A314" s="38"/>
      <c r="B314" s="39"/>
      <c r="C314" s="40"/>
      <c r="D314" s="231" t="s">
        <v>151</v>
      </c>
      <c r="E314" s="40"/>
      <c r="F314" s="232" t="s">
        <v>397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151</v>
      </c>
      <c r="AU314" s="17" t="s">
        <v>83</v>
      </c>
    </row>
    <row r="315" s="2" customFormat="1" ht="24.15" customHeight="1">
      <c r="A315" s="38"/>
      <c r="B315" s="39"/>
      <c r="C315" s="218" t="s">
        <v>278</v>
      </c>
      <c r="D315" s="218" t="s">
        <v>145</v>
      </c>
      <c r="E315" s="219" t="s">
        <v>398</v>
      </c>
      <c r="F315" s="220" t="s">
        <v>399</v>
      </c>
      <c r="G315" s="221" t="s">
        <v>180</v>
      </c>
      <c r="H315" s="222">
        <v>17.504999999999999</v>
      </c>
      <c r="I315" s="223"/>
      <c r="J315" s="224">
        <f>ROUND(I315*H315,2)</f>
        <v>0</v>
      </c>
      <c r="K315" s="220" t="s">
        <v>149</v>
      </c>
      <c r="L315" s="44"/>
      <c r="M315" s="225" t="s">
        <v>1</v>
      </c>
      <c r="N315" s="226" t="s">
        <v>38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150</v>
      </c>
      <c r="AT315" s="229" t="s">
        <v>145</v>
      </c>
      <c r="AU315" s="229" t="s">
        <v>83</v>
      </c>
      <c r="AY315" s="17" t="s">
        <v>143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150</v>
      </c>
      <c r="BM315" s="229" t="s">
        <v>400</v>
      </c>
    </row>
    <row r="316" s="2" customFormat="1">
      <c r="A316" s="38"/>
      <c r="B316" s="39"/>
      <c r="C316" s="40"/>
      <c r="D316" s="231" t="s">
        <v>151</v>
      </c>
      <c r="E316" s="40"/>
      <c r="F316" s="232" t="s">
        <v>401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151</v>
      </c>
      <c r="AU316" s="17" t="s">
        <v>83</v>
      </c>
    </row>
    <row r="317" s="13" customFormat="1">
      <c r="A317" s="13"/>
      <c r="B317" s="236"/>
      <c r="C317" s="237"/>
      <c r="D317" s="238" t="s">
        <v>153</v>
      </c>
      <c r="E317" s="239" t="s">
        <v>1</v>
      </c>
      <c r="F317" s="240" t="s">
        <v>347</v>
      </c>
      <c r="G317" s="237"/>
      <c r="H317" s="241">
        <v>17.504999999999999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153</v>
      </c>
      <c r="AU317" s="247" t="s">
        <v>83</v>
      </c>
      <c r="AV317" s="13" t="s">
        <v>83</v>
      </c>
      <c r="AW317" s="13" t="s">
        <v>30</v>
      </c>
      <c r="AX317" s="13" t="s">
        <v>73</v>
      </c>
      <c r="AY317" s="247" t="s">
        <v>143</v>
      </c>
    </row>
    <row r="318" s="14" customFormat="1">
      <c r="A318" s="14"/>
      <c r="B318" s="248"/>
      <c r="C318" s="249"/>
      <c r="D318" s="238" t="s">
        <v>153</v>
      </c>
      <c r="E318" s="250" t="s">
        <v>1</v>
      </c>
      <c r="F318" s="251" t="s">
        <v>155</v>
      </c>
      <c r="G318" s="249"/>
      <c r="H318" s="252">
        <v>17.504999999999999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153</v>
      </c>
      <c r="AU318" s="258" t="s">
        <v>83</v>
      </c>
      <c r="AV318" s="14" t="s">
        <v>150</v>
      </c>
      <c r="AW318" s="14" t="s">
        <v>30</v>
      </c>
      <c r="AX318" s="14" t="s">
        <v>81</v>
      </c>
      <c r="AY318" s="258" t="s">
        <v>143</v>
      </c>
    </row>
    <row r="319" s="2" customFormat="1" ht="24.15" customHeight="1">
      <c r="A319" s="38"/>
      <c r="B319" s="39"/>
      <c r="C319" s="218" t="s">
        <v>402</v>
      </c>
      <c r="D319" s="218" t="s">
        <v>145</v>
      </c>
      <c r="E319" s="219" t="s">
        <v>403</v>
      </c>
      <c r="F319" s="220" t="s">
        <v>404</v>
      </c>
      <c r="G319" s="221" t="s">
        <v>180</v>
      </c>
      <c r="H319" s="222">
        <v>435.36900000000003</v>
      </c>
      <c r="I319" s="223"/>
      <c r="J319" s="224">
        <f>ROUND(I319*H319,2)</f>
        <v>0</v>
      </c>
      <c r="K319" s="220" t="s">
        <v>149</v>
      </c>
      <c r="L319" s="44"/>
      <c r="M319" s="225" t="s">
        <v>1</v>
      </c>
      <c r="N319" s="226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150</v>
      </c>
      <c r="AT319" s="229" t="s">
        <v>145</v>
      </c>
      <c r="AU319" s="229" t="s">
        <v>83</v>
      </c>
      <c r="AY319" s="17" t="s">
        <v>143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150</v>
      </c>
      <c r="BM319" s="229" t="s">
        <v>405</v>
      </c>
    </row>
    <row r="320" s="2" customFormat="1">
      <c r="A320" s="38"/>
      <c r="B320" s="39"/>
      <c r="C320" s="40"/>
      <c r="D320" s="231" t="s">
        <v>151</v>
      </c>
      <c r="E320" s="40"/>
      <c r="F320" s="232" t="s">
        <v>406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151</v>
      </c>
      <c r="AU320" s="17" t="s">
        <v>83</v>
      </c>
    </row>
    <row r="321" s="13" customFormat="1">
      <c r="A321" s="13"/>
      <c r="B321" s="236"/>
      <c r="C321" s="237"/>
      <c r="D321" s="238" t="s">
        <v>153</v>
      </c>
      <c r="E321" s="239" t="s">
        <v>1</v>
      </c>
      <c r="F321" s="240" t="s">
        <v>407</v>
      </c>
      <c r="G321" s="237"/>
      <c r="H321" s="241">
        <v>397.38400000000001</v>
      </c>
      <c r="I321" s="242"/>
      <c r="J321" s="237"/>
      <c r="K321" s="237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153</v>
      </c>
      <c r="AU321" s="247" t="s">
        <v>83</v>
      </c>
      <c r="AV321" s="13" t="s">
        <v>83</v>
      </c>
      <c r="AW321" s="13" t="s">
        <v>30</v>
      </c>
      <c r="AX321" s="13" t="s">
        <v>73</v>
      </c>
      <c r="AY321" s="247" t="s">
        <v>143</v>
      </c>
    </row>
    <row r="322" s="13" customFormat="1">
      <c r="A322" s="13"/>
      <c r="B322" s="236"/>
      <c r="C322" s="237"/>
      <c r="D322" s="238" t="s">
        <v>153</v>
      </c>
      <c r="E322" s="239" t="s">
        <v>1</v>
      </c>
      <c r="F322" s="240" t="s">
        <v>315</v>
      </c>
      <c r="G322" s="237"/>
      <c r="H322" s="241">
        <v>37.984999999999999</v>
      </c>
      <c r="I322" s="242"/>
      <c r="J322" s="237"/>
      <c r="K322" s="237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153</v>
      </c>
      <c r="AU322" s="247" t="s">
        <v>83</v>
      </c>
      <c r="AV322" s="13" t="s">
        <v>83</v>
      </c>
      <c r="AW322" s="13" t="s">
        <v>30</v>
      </c>
      <c r="AX322" s="13" t="s">
        <v>73</v>
      </c>
      <c r="AY322" s="247" t="s">
        <v>143</v>
      </c>
    </row>
    <row r="323" s="14" customFormat="1">
      <c r="A323" s="14"/>
      <c r="B323" s="248"/>
      <c r="C323" s="249"/>
      <c r="D323" s="238" t="s">
        <v>153</v>
      </c>
      <c r="E323" s="250" t="s">
        <v>1</v>
      </c>
      <c r="F323" s="251" t="s">
        <v>155</v>
      </c>
      <c r="G323" s="249"/>
      <c r="H323" s="252">
        <v>435.36900000000003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153</v>
      </c>
      <c r="AU323" s="258" t="s">
        <v>83</v>
      </c>
      <c r="AV323" s="14" t="s">
        <v>150</v>
      </c>
      <c r="AW323" s="14" t="s">
        <v>30</v>
      </c>
      <c r="AX323" s="14" t="s">
        <v>81</v>
      </c>
      <c r="AY323" s="258" t="s">
        <v>143</v>
      </c>
    </row>
    <row r="324" s="2" customFormat="1" ht="16.5" customHeight="1">
      <c r="A324" s="38"/>
      <c r="B324" s="39"/>
      <c r="C324" s="218" t="s">
        <v>285</v>
      </c>
      <c r="D324" s="218" t="s">
        <v>145</v>
      </c>
      <c r="E324" s="219" t="s">
        <v>408</v>
      </c>
      <c r="F324" s="220" t="s">
        <v>409</v>
      </c>
      <c r="G324" s="221" t="s">
        <v>180</v>
      </c>
      <c r="H324" s="222">
        <v>78.5</v>
      </c>
      <c r="I324" s="223"/>
      <c r="J324" s="224">
        <f>ROUND(I324*H324,2)</f>
        <v>0</v>
      </c>
      <c r="K324" s="220" t="s">
        <v>149</v>
      </c>
      <c r="L324" s="44"/>
      <c r="M324" s="225" t="s">
        <v>1</v>
      </c>
      <c r="N324" s="226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150</v>
      </c>
      <c r="AT324" s="229" t="s">
        <v>145</v>
      </c>
      <c r="AU324" s="229" t="s">
        <v>83</v>
      </c>
      <c r="AY324" s="17" t="s">
        <v>143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150</v>
      </c>
      <c r="BM324" s="229" t="s">
        <v>410</v>
      </c>
    </row>
    <row r="325" s="2" customFormat="1">
      <c r="A325" s="38"/>
      <c r="B325" s="39"/>
      <c r="C325" s="40"/>
      <c r="D325" s="231" t="s">
        <v>151</v>
      </c>
      <c r="E325" s="40"/>
      <c r="F325" s="232" t="s">
        <v>411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151</v>
      </c>
      <c r="AU325" s="17" t="s">
        <v>83</v>
      </c>
    </row>
    <row r="326" s="13" customFormat="1">
      <c r="A326" s="13"/>
      <c r="B326" s="236"/>
      <c r="C326" s="237"/>
      <c r="D326" s="238" t="s">
        <v>153</v>
      </c>
      <c r="E326" s="239" t="s">
        <v>1</v>
      </c>
      <c r="F326" s="240" t="s">
        <v>412</v>
      </c>
      <c r="G326" s="237"/>
      <c r="H326" s="241">
        <v>78.5</v>
      </c>
      <c r="I326" s="242"/>
      <c r="J326" s="237"/>
      <c r="K326" s="237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153</v>
      </c>
      <c r="AU326" s="247" t="s">
        <v>83</v>
      </c>
      <c r="AV326" s="13" t="s">
        <v>83</v>
      </c>
      <c r="AW326" s="13" t="s">
        <v>30</v>
      </c>
      <c r="AX326" s="13" t="s">
        <v>73</v>
      </c>
      <c r="AY326" s="247" t="s">
        <v>143</v>
      </c>
    </row>
    <row r="327" s="14" customFormat="1">
      <c r="A327" s="14"/>
      <c r="B327" s="248"/>
      <c r="C327" s="249"/>
      <c r="D327" s="238" t="s">
        <v>153</v>
      </c>
      <c r="E327" s="250" t="s">
        <v>1</v>
      </c>
      <c r="F327" s="251" t="s">
        <v>155</v>
      </c>
      <c r="G327" s="249"/>
      <c r="H327" s="252">
        <v>78.5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153</v>
      </c>
      <c r="AU327" s="258" t="s">
        <v>83</v>
      </c>
      <c r="AV327" s="14" t="s">
        <v>150</v>
      </c>
      <c r="AW327" s="14" t="s">
        <v>30</v>
      </c>
      <c r="AX327" s="14" t="s">
        <v>81</v>
      </c>
      <c r="AY327" s="258" t="s">
        <v>143</v>
      </c>
    </row>
    <row r="328" s="2" customFormat="1" ht="24.15" customHeight="1">
      <c r="A328" s="38"/>
      <c r="B328" s="39"/>
      <c r="C328" s="218" t="s">
        <v>413</v>
      </c>
      <c r="D328" s="218" t="s">
        <v>145</v>
      </c>
      <c r="E328" s="219" t="s">
        <v>414</v>
      </c>
      <c r="F328" s="220" t="s">
        <v>415</v>
      </c>
      <c r="G328" s="221" t="s">
        <v>180</v>
      </c>
      <c r="H328" s="222">
        <v>40.299999999999997</v>
      </c>
      <c r="I328" s="223"/>
      <c r="J328" s="224">
        <f>ROUND(I328*H328,2)</f>
        <v>0</v>
      </c>
      <c r="K328" s="220" t="s">
        <v>149</v>
      </c>
      <c r="L328" s="44"/>
      <c r="M328" s="225" t="s">
        <v>1</v>
      </c>
      <c r="N328" s="226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150</v>
      </c>
      <c r="AT328" s="229" t="s">
        <v>145</v>
      </c>
      <c r="AU328" s="229" t="s">
        <v>83</v>
      </c>
      <c r="AY328" s="17" t="s">
        <v>143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150</v>
      </c>
      <c r="BM328" s="229" t="s">
        <v>416</v>
      </c>
    </row>
    <row r="329" s="2" customFormat="1">
      <c r="A329" s="38"/>
      <c r="B329" s="39"/>
      <c r="C329" s="40"/>
      <c r="D329" s="231" t="s">
        <v>151</v>
      </c>
      <c r="E329" s="40"/>
      <c r="F329" s="232" t="s">
        <v>417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151</v>
      </c>
      <c r="AU329" s="17" t="s">
        <v>83</v>
      </c>
    </row>
    <row r="330" s="13" customFormat="1">
      <c r="A330" s="13"/>
      <c r="B330" s="236"/>
      <c r="C330" s="237"/>
      <c r="D330" s="238" t="s">
        <v>153</v>
      </c>
      <c r="E330" s="239" t="s">
        <v>1</v>
      </c>
      <c r="F330" s="240" t="s">
        <v>418</v>
      </c>
      <c r="G330" s="237"/>
      <c r="H330" s="241">
        <v>40.299999999999997</v>
      </c>
      <c r="I330" s="242"/>
      <c r="J330" s="237"/>
      <c r="K330" s="237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153</v>
      </c>
      <c r="AU330" s="247" t="s">
        <v>83</v>
      </c>
      <c r="AV330" s="13" t="s">
        <v>83</v>
      </c>
      <c r="AW330" s="13" t="s">
        <v>30</v>
      </c>
      <c r="AX330" s="13" t="s">
        <v>73</v>
      </c>
      <c r="AY330" s="247" t="s">
        <v>143</v>
      </c>
    </row>
    <row r="331" s="14" customFormat="1">
      <c r="A331" s="14"/>
      <c r="B331" s="248"/>
      <c r="C331" s="249"/>
      <c r="D331" s="238" t="s">
        <v>153</v>
      </c>
      <c r="E331" s="250" t="s">
        <v>1</v>
      </c>
      <c r="F331" s="251" t="s">
        <v>155</v>
      </c>
      <c r="G331" s="249"/>
      <c r="H331" s="252">
        <v>40.299999999999997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153</v>
      </c>
      <c r="AU331" s="258" t="s">
        <v>83</v>
      </c>
      <c r="AV331" s="14" t="s">
        <v>150</v>
      </c>
      <c r="AW331" s="14" t="s">
        <v>30</v>
      </c>
      <c r="AX331" s="14" t="s">
        <v>81</v>
      </c>
      <c r="AY331" s="258" t="s">
        <v>143</v>
      </c>
    </row>
    <row r="332" s="2" customFormat="1" ht="33" customHeight="1">
      <c r="A332" s="38"/>
      <c r="B332" s="39"/>
      <c r="C332" s="218" t="s">
        <v>290</v>
      </c>
      <c r="D332" s="218" t="s">
        <v>145</v>
      </c>
      <c r="E332" s="219" t="s">
        <v>419</v>
      </c>
      <c r="F332" s="220" t="s">
        <v>420</v>
      </c>
      <c r="G332" s="221" t="s">
        <v>148</v>
      </c>
      <c r="H332" s="222">
        <v>24.245999999999999</v>
      </c>
      <c r="I332" s="223"/>
      <c r="J332" s="224">
        <f>ROUND(I332*H332,2)</f>
        <v>0</v>
      </c>
      <c r="K332" s="220" t="s">
        <v>149</v>
      </c>
      <c r="L332" s="44"/>
      <c r="M332" s="225" t="s">
        <v>1</v>
      </c>
      <c r="N332" s="226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150</v>
      </c>
      <c r="AT332" s="229" t="s">
        <v>145</v>
      </c>
      <c r="AU332" s="229" t="s">
        <v>83</v>
      </c>
      <c r="AY332" s="17" t="s">
        <v>143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150</v>
      </c>
      <c r="BM332" s="229" t="s">
        <v>421</v>
      </c>
    </row>
    <row r="333" s="2" customFormat="1">
      <c r="A333" s="38"/>
      <c r="B333" s="39"/>
      <c r="C333" s="40"/>
      <c r="D333" s="231" t="s">
        <v>151</v>
      </c>
      <c r="E333" s="40"/>
      <c r="F333" s="232" t="s">
        <v>422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151</v>
      </c>
      <c r="AU333" s="17" t="s">
        <v>83</v>
      </c>
    </row>
    <row r="334" s="13" customFormat="1">
      <c r="A334" s="13"/>
      <c r="B334" s="236"/>
      <c r="C334" s="237"/>
      <c r="D334" s="238" t="s">
        <v>153</v>
      </c>
      <c r="E334" s="239" t="s">
        <v>1</v>
      </c>
      <c r="F334" s="240" t="s">
        <v>423</v>
      </c>
      <c r="G334" s="237"/>
      <c r="H334" s="241">
        <v>24.245999999999999</v>
      </c>
      <c r="I334" s="242"/>
      <c r="J334" s="237"/>
      <c r="K334" s="237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153</v>
      </c>
      <c r="AU334" s="247" t="s">
        <v>83</v>
      </c>
      <c r="AV334" s="13" t="s">
        <v>83</v>
      </c>
      <c r="AW334" s="13" t="s">
        <v>30</v>
      </c>
      <c r="AX334" s="13" t="s">
        <v>73</v>
      </c>
      <c r="AY334" s="247" t="s">
        <v>143</v>
      </c>
    </row>
    <row r="335" s="14" customFormat="1">
      <c r="A335" s="14"/>
      <c r="B335" s="248"/>
      <c r="C335" s="249"/>
      <c r="D335" s="238" t="s">
        <v>153</v>
      </c>
      <c r="E335" s="250" t="s">
        <v>1</v>
      </c>
      <c r="F335" s="251" t="s">
        <v>155</v>
      </c>
      <c r="G335" s="249"/>
      <c r="H335" s="252">
        <v>24.245999999999999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8" t="s">
        <v>153</v>
      </c>
      <c r="AU335" s="258" t="s">
        <v>83</v>
      </c>
      <c r="AV335" s="14" t="s">
        <v>150</v>
      </c>
      <c r="AW335" s="14" t="s">
        <v>30</v>
      </c>
      <c r="AX335" s="14" t="s">
        <v>81</v>
      </c>
      <c r="AY335" s="258" t="s">
        <v>143</v>
      </c>
    </row>
    <row r="336" s="2" customFormat="1" ht="16.5" customHeight="1">
      <c r="A336" s="38"/>
      <c r="B336" s="39"/>
      <c r="C336" s="218" t="s">
        <v>424</v>
      </c>
      <c r="D336" s="218" t="s">
        <v>145</v>
      </c>
      <c r="E336" s="219" t="s">
        <v>425</v>
      </c>
      <c r="F336" s="220" t="s">
        <v>426</v>
      </c>
      <c r="G336" s="221" t="s">
        <v>167</v>
      </c>
      <c r="H336" s="222">
        <v>0.49199999999999999</v>
      </c>
      <c r="I336" s="223"/>
      <c r="J336" s="224">
        <f>ROUND(I336*H336,2)</f>
        <v>0</v>
      </c>
      <c r="K336" s="220" t="s">
        <v>149</v>
      </c>
      <c r="L336" s="44"/>
      <c r="M336" s="225" t="s">
        <v>1</v>
      </c>
      <c r="N336" s="226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150</v>
      </c>
      <c r="AT336" s="229" t="s">
        <v>145</v>
      </c>
      <c r="AU336" s="229" t="s">
        <v>83</v>
      </c>
      <c r="AY336" s="17" t="s">
        <v>143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150</v>
      </c>
      <c r="BM336" s="229" t="s">
        <v>427</v>
      </c>
    </row>
    <row r="337" s="2" customFormat="1">
      <c r="A337" s="38"/>
      <c r="B337" s="39"/>
      <c r="C337" s="40"/>
      <c r="D337" s="231" t="s">
        <v>151</v>
      </c>
      <c r="E337" s="40"/>
      <c r="F337" s="232" t="s">
        <v>428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151</v>
      </c>
      <c r="AU337" s="17" t="s">
        <v>83</v>
      </c>
    </row>
    <row r="338" s="13" customFormat="1">
      <c r="A338" s="13"/>
      <c r="B338" s="236"/>
      <c r="C338" s="237"/>
      <c r="D338" s="238" t="s">
        <v>153</v>
      </c>
      <c r="E338" s="239" t="s">
        <v>1</v>
      </c>
      <c r="F338" s="240" t="s">
        <v>429</v>
      </c>
      <c r="G338" s="237"/>
      <c r="H338" s="241">
        <v>0.49199999999999999</v>
      </c>
      <c r="I338" s="242"/>
      <c r="J338" s="237"/>
      <c r="K338" s="237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153</v>
      </c>
      <c r="AU338" s="247" t="s">
        <v>83</v>
      </c>
      <c r="AV338" s="13" t="s">
        <v>83</v>
      </c>
      <c r="AW338" s="13" t="s">
        <v>30</v>
      </c>
      <c r="AX338" s="13" t="s">
        <v>73</v>
      </c>
      <c r="AY338" s="247" t="s">
        <v>143</v>
      </c>
    </row>
    <row r="339" s="14" customFormat="1">
      <c r="A339" s="14"/>
      <c r="B339" s="248"/>
      <c r="C339" s="249"/>
      <c r="D339" s="238" t="s">
        <v>153</v>
      </c>
      <c r="E339" s="250" t="s">
        <v>1</v>
      </c>
      <c r="F339" s="251" t="s">
        <v>155</v>
      </c>
      <c r="G339" s="249"/>
      <c r="H339" s="252">
        <v>0.49199999999999999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153</v>
      </c>
      <c r="AU339" s="258" t="s">
        <v>83</v>
      </c>
      <c r="AV339" s="14" t="s">
        <v>150</v>
      </c>
      <c r="AW339" s="14" t="s">
        <v>30</v>
      </c>
      <c r="AX339" s="14" t="s">
        <v>81</v>
      </c>
      <c r="AY339" s="258" t="s">
        <v>143</v>
      </c>
    </row>
    <row r="340" s="2" customFormat="1" ht="33" customHeight="1">
      <c r="A340" s="38"/>
      <c r="B340" s="39"/>
      <c r="C340" s="218" t="s">
        <v>295</v>
      </c>
      <c r="D340" s="218" t="s">
        <v>145</v>
      </c>
      <c r="E340" s="219" t="s">
        <v>430</v>
      </c>
      <c r="F340" s="220" t="s">
        <v>431</v>
      </c>
      <c r="G340" s="221" t="s">
        <v>323</v>
      </c>
      <c r="H340" s="222">
        <v>180.36000000000001</v>
      </c>
      <c r="I340" s="223"/>
      <c r="J340" s="224">
        <f>ROUND(I340*H340,2)</f>
        <v>0</v>
      </c>
      <c r="K340" s="220" t="s">
        <v>149</v>
      </c>
      <c r="L340" s="44"/>
      <c r="M340" s="225" t="s">
        <v>1</v>
      </c>
      <c r="N340" s="226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150</v>
      </c>
      <c r="AT340" s="229" t="s">
        <v>145</v>
      </c>
      <c r="AU340" s="229" t="s">
        <v>83</v>
      </c>
      <c r="AY340" s="17" t="s">
        <v>143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150</v>
      </c>
      <c r="BM340" s="229" t="s">
        <v>432</v>
      </c>
    </row>
    <row r="341" s="2" customFormat="1">
      <c r="A341" s="38"/>
      <c r="B341" s="39"/>
      <c r="C341" s="40"/>
      <c r="D341" s="231" t="s">
        <v>151</v>
      </c>
      <c r="E341" s="40"/>
      <c r="F341" s="232" t="s">
        <v>433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151</v>
      </c>
      <c r="AU341" s="17" t="s">
        <v>83</v>
      </c>
    </row>
    <row r="342" s="2" customFormat="1" ht="24.15" customHeight="1">
      <c r="A342" s="38"/>
      <c r="B342" s="39"/>
      <c r="C342" s="218" t="s">
        <v>434</v>
      </c>
      <c r="D342" s="218" t="s">
        <v>145</v>
      </c>
      <c r="E342" s="219" t="s">
        <v>435</v>
      </c>
      <c r="F342" s="220" t="s">
        <v>436</v>
      </c>
      <c r="G342" s="221" t="s">
        <v>215</v>
      </c>
      <c r="H342" s="222">
        <v>5</v>
      </c>
      <c r="I342" s="223"/>
      <c r="J342" s="224">
        <f>ROUND(I342*H342,2)</f>
        <v>0</v>
      </c>
      <c r="K342" s="220" t="s">
        <v>149</v>
      </c>
      <c r="L342" s="44"/>
      <c r="M342" s="225" t="s">
        <v>1</v>
      </c>
      <c r="N342" s="226" t="s">
        <v>38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150</v>
      </c>
      <c r="AT342" s="229" t="s">
        <v>145</v>
      </c>
      <c r="AU342" s="229" t="s">
        <v>83</v>
      </c>
      <c r="AY342" s="17" t="s">
        <v>143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150</v>
      </c>
      <c r="BM342" s="229" t="s">
        <v>437</v>
      </c>
    </row>
    <row r="343" s="2" customFormat="1">
      <c r="A343" s="38"/>
      <c r="B343" s="39"/>
      <c r="C343" s="40"/>
      <c r="D343" s="231" t="s">
        <v>151</v>
      </c>
      <c r="E343" s="40"/>
      <c r="F343" s="232" t="s">
        <v>438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151</v>
      </c>
      <c r="AU343" s="17" t="s">
        <v>83</v>
      </c>
    </row>
    <row r="344" s="13" customFormat="1">
      <c r="A344" s="13"/>
      <c r="B344" s="236"/>
      <c r="C344" s="237"/>
      <c r="D344" s="238" t="s">
        <v>153</v>
      </c>
      <c r="E344" s="239" t="s">
        <v>1</v>
      </c>
      <c r="F344" s="240" t="s">
        <v>439</v>
      </c>
      <c r="G344" s="237"/>
      <c r="H344" s="241">
        <v>2</v>
      </c>
      <c r="I344" s="242"/>
      <c r="J344" s="237"/>
      <c r="K344" s="237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153</v>
      </c>
      <c r="AU344" s="247" t="s">
        <v>83</v>
      </c>
      <c r="AV344" s="13" t="s">
        <v>83</v>
      </c>
      <c r="AW344" s="13" t="s">
        <v>30</v>
      </c>
      <c r="AX344" s="13" t="s">
        <v>73</v>
      </c>
      <c r="AY344" s="247" t="s">
        <v>143</v>
      </c>
    </row>
    <row r="345" s="13" customFormat="1">
      <c r="A345" s="13"/>
      <c r="B345" s="236"/>
      <c r="C345" s="237"/>
      <c r="D345" s="238" t="s">
        <v>153</v>
      </c>
      <c r="E345" s="239" t="s">
        <v>1</v>
      </c>
      <c r="F345" s="240" t="s">
        <v>440</v>
      </c>
      <c r="G345" s="237"/>
      <c r="H345" s="241">
        <v>3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153</v>
      </c>
      <c r="AU345" s="247" t="s">
        <v>83</v>
      </c>
      <c r="AV345" s="13" t="s">
        <v>83</v>
      </c>
      <c r="AW345" s="13" t="s">
        <v>30</v>
      </c>
      <c r="AX345" s="13" t="s">
        <v>73</v>
      </c>
      <c r="AY345" s="247" t="s">
        <v>143</v>
      </c>
    </row>
    <row r="346" s="14" customFormat="1">
      <c r="A346" s="14"/>
      <c r="B346" s="248"/>
      <c r="C346" s="249"/>
      <c r="D346" s="238" t="s">
        <v>153</v>
      </c>
      <c r="E346" s="250" t="s">
        <v>1</v>
      </c>
      <c r="F346" s="251" t="s">
        <v>155</v>
      </c>
      <c r="G346" s="249"/>
      <c r="H346" s="252">
        <v>5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153</v>
      </c>
      <c r="AU346" s="258" t="s">
        <v>83</v>
      </c>
      <c r="AV346" s="14" t="s">
        <v>150</v>
      </c>
      <c r="AW346" s="14" t="s">
        <v>30</v>
      </c>
      <c r="AX346" s="14" t="s">
        <v>81</v>
      </c>
      <c r="AY346" s="258" t="s">
        <v>143</v>
      </c>
    </row>
    <row r="347" s="2" customFormat="1" ht="24.15" customHeight="1">
      <c r="A347" s="38"/>
      <c r="B347" s="39"/>
      <c r="C347" s="259" t="s">
        <v>299</v>
      </c>
      <c r="D347" s="259" t="s">
        <v>219</v>
      </c>
      <c r="E347" s="260" t="s">
        <v>441</v>
      </c>
      <c r="F347" s="261" t="s">
        <v>442</v>
      </c>
      <c r="G347" s="262" t="s">
        <v>215</v>
      </c>
      <c r="H347" s="263">
        <v>3</v>
      </c>
      <c r="I347" s="264"/>
      <c r="J347" s="265">
        <f>ROUND(I347*H347,2)</f>
        <v>0</v>
      </c>
      <c r="K347" s="261" t="s">
        <v>149</v>
      </c>
      <c r="L347" s="266"/>
      <c r="M347" s="267" t="s">
        <v>1</v>
      </c>
      <c r="N347" s="268" t="s">
        <v>38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168</v>
      </c>
      <c r="AT347" s="229" t="s">
        <v>219</v>
      </c>
      <c r="AU347" s="229" t="s">
        <v>83</v>
      </c>
      <c r="AY347" s="17" t="s">
        <v>143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81</v>
      </c>
      <c r="BK347" s="230">
        <f>ROUND(I347*H347,2)</f>
        <v>0</v>
      </c>
      <c r="BL347" s="17" t="s">
        <v>150</v>
      </c>
      <c r="BM347" s="229" t="s">
        <v>443</v>
      </c>
    </row>
    <row r="348" s="2" customFormat="1">
      <c r="A348" s="38"/>
      <c r="B348" s="39"/>
      <c r="C348" s="40"/>
      <c r="D348" s="238" t="s">
        <v>258</v>
      </c>
      <c r="E348" s="40"/>
      <c r="F348" s="269" t="s">
        <v>444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258</v>
      </c>
      <c r="AU348" s="17" t="s">
        <v>83</v>
      </c>
    </row>
    <row r="349" s="2" customFormat="1" ht="24.15" customHeight="1">
      <c r="A349" s="38"/>
      <c r="B349" s="39"/>
      <c r="C349" s="259" t="s">
        <v>445</v>
      </c>
      <c r="D349" s="259" t="s">
        <v>219</v>
      </c>
      <c r="E349" s="260" t="s">
        <v>446</v>
      </c>
      <c r="F349" s="261" t="s">
        <v>447</v>
      </c>
      <c r="G349" s="262" t="s">
        <v>215</v>
      </c>
      <c r="H349" s="263">
        <v>2</v>
      </c>
      <c r="I349" s="264"/>
      <c r="J349" s="265">
        <f>ROUND(I349*H349,2)</f>
        <v>0</v>
      </c>
      <c r="K349" s="261" t="s">
        <v>149</v>
      </c>
      <c r="L349" s="266"/>
      <c r="M349" s="267" t="s">
        <v>1</v>
      </c>
      <c r="N349" s="268" t="s">
        <v>38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168</v>
      </c>
      <c r="AT349" s="229" t="s">
        <v>219</v>
      </c>
      <c r="AU349" s="229" t="s">
        <v>83</v>
      </c>
      <c r="AY349" s="17" t="s">
        <v>143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150</v>
      </c>
      <c r="BM349" s="229" t="s">
        <v>448</v>
      </c>
    </row>
    <row r="350" s="2" customFormat="1">
      <c r="A350" s="38"/>
      <c r="B350" s="39"/>
      <c r="C350" s="40"/>
      <c r="D350" s="238" t="s">
        <v>258</v>
      </c>
      <c r="E350" s="40"/>
      <c r="F350" s="269" t="s">
        <v>444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258</v>
      </c>
      <c r="AU350" s="17" t="s">
        <v>83</v>
      </c>
    </row>
    <row r="351" s="2" customFormat="1" ht="21.75" customHeight="1">
      <c r="A351" s="38"/>
      <c r="B351" s="39"/>
      <c r="C351" s="218" t="s">
        <v>304</v>
      </c>
      <c r="D351" s="218" t="s">
        <v>145</v>
      </c>
      <c r="E351" s="219" t="s">
        <v>449</v>
      </c>
      <c r="F351" s="220" t="s">
        <v>450</v>
      </c>
      <c r="G351" s="221" t="s">
        <v>215</v>
      </c>
      <c r="H351" s="222">
        <v>5</v>
      </c>
      <c r="I351" s="223"/>
      <c r="J351" s="224">
        <f>ROUND(I351*H351,2)</f>
        <v>0</v>
      </c>
      <c r="K351" s="220" t="s">
        <v>149</v>
      </c>
      <c r="L351" s="44"/>
      <c r="M351" s="225" t="s">
        <v>1</v>
      </c>
      <c r="N351" s="226" t="s">
        <v>38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150</v>
      </c>
      <c r="AT351" s="229" t="s">
        <v>145</v>
      </c>
      <c r="AU351" s="229" t="s">
        <v>83</v>
      </c>
      <c r="AY351" s="17" t="s">
        <v>143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81</v>
      </c>
      <c r="BK351" s="230">
        <f>ROUND(I351*H351,2)</f>
        <v>0</v>
      </c>
      <c r="BL351" s="17" t="s">
        <v>150</v>
      </c>
      <c r="BM351" s="229" t="s">
        <v>451</v>
      </c>
    </row>
    <row r="352" s="2" customFormat="1">
      <c r="A352" s="38"/>
      <c r="B352" s="39"/>
      <c r="C352" s="40"/>
      <c r="D352" s="231" t="s">
        <v>151</v>
      </c>
      <c r="E352" s="40"/>
      <c r="F352" s="232" t="s">
        <v>452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151</v>
      </c>
      <c r="AU352" s="17" t="s">
        <v>83</v>
      </c>
    </row>
    <row r="353" s="13" customFormat="1">
      <c r="A353" s="13"/>
      <c r="B353" s="236"/>
      <c r="C353" s="237"/>
      <c r="D353" s="238" t="s">
        <v>153</v>
      </c>
      <c r="E353" s="239" t="s">
        <v>1</v>
      </c>
      <c r="F353" s="240" t="s">
        <v>453</v>
      </c>
      <c r="G353" s="237"/>
      <c r="H353" s="241">
        <v>1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153</v>
      </c>
      <c r="AU353" s="247" t="s">
        <v>83</v>
      </c>
      <c r="AV353" s="13" t="s">
        <v>83</v>
      </c>
      <c r="AW353" s="13" t="s">
        <v>30</v>
      </c>
      <c r="AX353" s="13" t="s">
        <v>73</v>
      </c>
      <c r="AY353" s="247" t="s">
        <v>143</v>
      </c>
    </row>
    <row r="354" s="13" customFormat="1">
      <c r="A354" s="13"/>
      <c r="B354" s="236"/>
      <c r="C354" s="237"/>
      <c r="D354" s="238" t="s">
        <v>153</v>
      </c>
      <c r="E354" s="239" t="s">
        <v>1</v>
      </c>
      <c r="F354" s="240" t="s">
        <v>454</v>
      </c>
      <c r="G354" s="237"/>
      <c r="H354" s="241">
        <v>2</v>
      </c>
      <c r="I354" s="242"/>
      <c r="J354" s="237"/>
      <c r="K354" s="237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153</v>
      </c>
      <c r="AU354" s="247" t="s">
        <v>83</v>
      </c>
      <c r="AV354" s="13" t="s">
        <v>83</v>
      </c>
      <c r="AW354" s="13" t="s">
        <v>30</v>
      </c>
      <c r="AX354" s="13" t="s">
        <v>73</v>
      </c>
      <c r="AY354" s="247" t="s">
        <v>143</v>
      </c>
    </row>
    <row r="355" s="13" customFormat="1">
      <c r="A355" s="13"/>
      <c r="B355" s="236"/>
      <c r="C355" s="237"/>
      <c r="D355" s="238" t="s">
        <v>153</v>
      </c>
      <c r="E355" s="239" t="s">
        <v>1</v>
      </c>
      <c r="F355" s="240" t="s">
        <v>455</v>
      </c>
      <c r="G355" s="237"/>
      <c r="H355" s="241">
        <v>1</v>
      </c>
      <c r="I355" s="242"/>
      <c r="J355" s="237"/>
      <c r="K355" s="237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153</v>
      </c>
      <c r="AU355" s="247" t="s">
        <v>83</v>
      </c>
      <c r="AV355" s="13" t="s">
        <v>83</v>
      </c>
      <c r="AW355" s="13" t="s">
        <v>30</v>
      </c>
      <c r="AX355" s="13" t="s">
        <v>73</v>
      </c>
      <c r="AY355" s="247" t="s">
        <v>143</v>
      </c>
    </row>
    <row r="356" s="13" customFormat="1">
      <c r="A356" s="13"/>
      <c r="B356" s="236"/>
      <c r="C356" s="237"/>
      <c r="D356" s="238" t="s">
        <v>153</v>
      </c>
      <c r="E356" s="239" t="s">
        <v>1</v>
      </c>
      <c r="F356" s="240" t="s">
        <v>456</v>
      </c>
      <c r="G356" s="237"/>
      <c r="H356" s="241">
        <v>1</v>
      </c>
      <c r="I356" s="242"/>
      <c r="J356" s="237"/>
      <c r="K356" s="237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153</v>
      </c>
      <c r="AU356" s="247" t="s">
        <v>83</v>
      </c>
      <c r="AV356" s="13" t="s">
        <v>83</v>
      </c>
      <c r="AW356" s="13" t="s">
        <v>30</v>
      </c>
      <c r="AX356" s="13" t="s">
        <v>73</v>
      </c>
      <c r="AY356" s="247" t="s">
        <v>143</v>
      </c>
    </row>
    <row r="357" s="14" customFormat="1">
      <c r="A357" s="14"/>
      <c r="B357" s="248"/>
      <c r="C357" s="249"/>
      <c r="D357" s="238" t="s">
        <v>153</v>
      </c>
      <c r="E357" s="250" t="s">
        <v>1</v>
      </c>
      <c r="F357" s="251" t="s">
        <v>155</v>
      </c>
      <c r="G357" s="249"/>
      <c r="H357" s="252">
        <v>5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153</v>
      </c>
      <c r="AU357" s="258" t="s">
        <v>83</v>
      </c>
      <c r="AV357" s="14" t="s">
        <v>150</v>
      </c>
      <c r="AW357" s="14" t="s">
        <v>30</v>
      </c>
      <c r="AX357" s="14" t="s">
        <v>81</v>
      </c>
      <c r="AY357" s="258" t="s">
        <v>143</v>
      </c>
    </row>
    <row r="358" s="2" customFormat="1" ht="33" customHeight="1">
      <c r="A358" s="38"/>
      <c r="B358" s="39"/>
      <c r="C358" s="259" t="s">
        <v>457</v>
      </c>
      <c r="D358" s="259" t="s">
        <v>219</v>
      </c>
      <c r="E358" s="260" t="s">
        <v>458</v>
      </c>
      <c r="F358" s="261" t="s">
        <v>459</v>
      </c>
      <c r="G358" s="262" t="s">
        <v>215</v>
      </c>
      <c r="H358" s="263">
        <v>2</v>
      </c>
      <c r="I358" s="264"/>
      <c r="J358" s="265">
        <f>ROUND(I358*H358,2)</f>
        <v>0</v>
      </c>
      <c r="K358" s="261" t="s">
        <v>149</v>
      </c>
      <c r="L358" s="266"/>
      <c r="M358" s="267" t="s">
        <v>1</v>
      </c>
      <c r="N358" s="268" t="s">
        <v>38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168</v>
      </c>
      <c r="AT358" s="229" t="s">
        <v>219</v>
      </c>
      <c r="AU358" s="229" t="s">
        <v>83</v>
      </c>
      <c r="AY358" s="17" t="s">
        <v>143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150</v>
      </c>
      <c r="BM358" s="229" t="s">
        <v>460</v>
      </c>
    </row>
    <row r="359" s="2" customFormat="1">
      <c r="A359" s="38"/>
      <c r="B359" s="39"/>
      <c r="C359" s="40"/>
      <c r="D359" s="238" t="s">
        <v>258</v>
      </c>
      <c r="E359" s="40"/>
      <c r="F359" s="269" t="s">
        <v>461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258</v>
      </c>
      <c r="AU359" s="17" t="s">
        <v>83</v>
      </c>
    </row>
    <row r="360" s="2" customFormat="1" ht="33" customHeight="1">
      <c r="A360" s="38"/>
      <c r="B360" s="39"/>
      <c r="C360" s="259" t="s">
        <v>308</v>
      </c>
      <c r="D360" s="259" t="s">
        <v>219</v>
      </c>
      <c r="E360" s="260" t="s">
        <v>462</v>
      </c>
      <c r="F360" s="261" t="s">
        <v>463</v>
      </c>
      <c r="G360" s="262" t="s">
        <v>215</v>
      </c>
      <c r="H360" s="263">
        <v>1</v>
      </c>
      <c r="I360" s="264"/>
      <c r="J360" s="265">
        <f>ROUND(I360*H360,2)</f>
        <v>0</v>
      </c>
      <c r="K360" s="261" t="s">
        <v>149</v>
      </c>
      <c r="L360" s="266"/>
      <c r="M360" s="267" t="s">
        <v>1</v>
      </c>
      <c r="N360" s="268" t="s">
        <v>38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168</v>
      </c>
      <c r="AT360" s="229" t="s">
        <v>219</v>
      </c>
      <c r="AU360" s="229" t="s">
        <v>83</v>
      </c>
      <c r="AY360" s="17" t="s">
        <v>143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81</v>
      </c>
      <c r="BK360" s="230">
        <f>ROUND(I360*H360,2)</f>
        <v>0</v>
      </c>
      <c r="BL360" s="17" t="s">
        <v>150</v>
      </c>
      <c r="BM360" s="229" t="s">
        <v>464</v>
      </c>
    </row>
    <row r="361" s="2" customFormat="1">
      <c r="A361" s="38"/>
      <c r="B361" s="39"/>
      <c r="C361" s="40"/>
      <c r="D361" s="238" t="s">
        <v>258</v>
      </c>
      <c r="E361" s="40"/>
      <c r="F361" s="269" t="s">
        <v>461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258</v>
      </c>
      <c r="AU361" s="17" t="s">
        <v>83</v>
      </c>
    </row>
    <row r="362" s="2" customFormat="1" ht="33" customHeight="1">
      <c r="A362" s="38"/>
      <c r="B362" s="39"/>
      <c r="C362" s="259" t="s">
        <v>465</v>
      </c>
      <c r="D362" s="259" t="s">
        <v>219</v>
      </c>
      <c r="E362" s="260" t="s">
        <v>466</v>
      </c>
      <c r="F362" s="261" t="s">
        <v>467</v>
      </c>
      <c r="G362" s="262" t="s">
        <v>215</v>
      </c>
      <c r="H362" s="263">
        <v>1</v>
      </c>
      <c r="I362" s="264"/>
      <c r="J362" s="265">
        <f>ROUND(I362*H362,2)</f>
        <v>0</v>
      </c>
      <c r="K362" s="261" t="s">
        <v>149</v>
      </c>
      <c r="L362" s="266"/>
      <c r="M362" s="267" t="s">
        <v>1</v>
      </c>
      <c r="N362" s="268" t="s">
        <v>38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168</v>
      </c>
      <c r="AT362" s="229" t="s">
        <v>219</v>
      </c>
      <c r="AU362" s="229" t="s">
        <v>83</v>
      </c>
      <c r="AY362" s="17" t="s">
        <v>143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81</v>
      </c>
      <c r="BK362" s="230">
        <f>ROUND(I362*H362,2)</f>
        <v>0</v>
      </c>
      <c r="BL362" s="17" t="s">
        <v>150</v>
      </c>
      <c r="BM362" s="229" t="s">
        <v>468</v>
      </c>
    </row>
    <row r="363" s="2" customFormat="1">
      <c r="A363" s="38"/>
      <c r="B363" s="39"/>
      <c r="C363" s="40"/>
      <c r="D363" s="238" t="s">
        <v>258</v>
      </c>
      <c r="E363" s="40"/>
      <c r="F363" s="269" t="s">
        <v>461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258</v>
      </c>
      <c r="AU363" s="17" t="s">
        <v>83</v>
      </c>
    </row>
    <row r="364" s="2" customFormat="1" ht="33" customHeight="1">
      <c r="A364" s="38"/>
      <c r="B364" s="39"/>
      <c r="C364" s="259" t="s">
        <v>313</v>
      </c>
      <c r="D364" s="259" t="s">
        <v>219</v>
      </c>
      <c r="E364" s="260" t="s">
        <v>469</v>
      </c>
      <c r="F364" s="261" t="s">
        <v>470</v>
      </c>
      <c r="G364" s="262" t="s">
        <v>215</v>
      </c>
      <c r="H364" s="263">
        <v>1</v>
      </c>
      <c r="I364" s="264"/>
      <c r="J364" s="265">
        <f>ROUND(I364*H364,2)</f>
        <v>0</v>
      </c>
      <c r="K364" s="261" t="s">
        <v>1</v>
      </c>
      <c r="L364" s="266"/>
      <c r="M364" s="267" t="s">
        <v>1</v>
      </c>
      <c r="N364" s="268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168</v>
      </c>
      <c r="AT364" s="229" t="s">
        <v>219</v>
      </c>
      <c r="AU364" s="229" t="s">
        <v>83</v>
      </c>
      <c r="AY364" s="17" t="s">
        <v>143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150</v>
      </c>
      <c r="BM364" s="229" t="s">
        <v>471</v>
      </c>
    </row>
    <row r="365" s="2" customFormat="1" ht="21.75" customHeight="1">
      <c r="A365" s="38"/>
      <c r="B365" s="39"/>
      <c r="C365" s="218" t="s">
        <v>472</v>
      </c>
      <c r="D365" s="218" t="s">
        <v>145</v>
      </c>
      <c r="E365" s="219" t="s">
        <v>473</v>
      </c>
      <c r="F365" s="220" t="s">
        <v>474</v>
      </c>
      <c r="G365" s="221" t="s">
        <v>215</v>
      </c>
      <c r="H365" s="222">
        <v>1</v>
      </c>
      <c r="I365" s="223"/>
      <c r="J365" s="224">
        <f>ROUND(I365*H365,2)</f>
        <v>0</v>
      </c>
      <c r="K365" s="220" t="s">
        <v>149</v>
      </c>
      <c r="L365" s="44"/>
      <c r="M365" s="225" t="s">
        <v>1</v>
      </c>
      <c r="N365" s="226" t="s">
        <v>38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150</v>
      </c>
      <c r="AT365" s="229" t="s">
        <v>145</v>
      </c>
      <c r="AU365" s="229" t="s">
        <v>83</v>
      </c>
      <c r="AY365" s="17" t="s">
        <v>143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150</v>
      </c>
      <c r="BM365" s="229" t="s">
        <v>475</v>
      </c>
    </row>
    <row r="366" s="2" customFormat="1">
      <c r="A366" s="38"/>
      <c r="B366" s="39"/>
      <c r="C366" s="40"/>
      <c r="D366" s="231" t="s">
        <v>151</v>
      </c>
      <c r="E366" s="40"/>
      <c r="F366" s="232" t="s">
        <v>476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151</v>
      </c>
      <c r="AU366" s="17" t="s">
        <v>83</v>
      </c>
    </row>
    <row r="367" s="13" customFormat="1">
      <c r="A367" s="13"/>
      <c r="B367" s="236"/>
      <c r="C367" s="237"/>
      <c r="D367" s="238" t="s">
        <v>153</v>
      </c>
      <c r="E367" s="239" t="s">
        <v>1</v>
      </c>
      <c r="F367" s="240" t="s">
        <v>477</v>
      </c>
      <c r="G367" s="237"/>
      <c r="H367" s="241">
        <v>1</v>
      </c>
      <c r="I367" s="242"/>
      <c r="J367" s="237"/>
      <c r="K367" s="237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153</v>
      </c>
      <c r="AU367" s="247" t="s">
        <v>83</v>
      </c>
      <c r="AV367" s="13" t="s">
        <v>83</v>
      </c>
      <c r="AW367" s="13" t="s">
        <v>30</v>
      </c>
      <c r="AX367" s="13" t="s">
        <v>81</v>
      </c>
      <c r="AY367" s="247" t="s">
        <v>143</v>
      </c>
    </row>
    <row r="368" s="2" customFormat="1" ht="33" customHeight="1">
      <c r="A368" s="38"/>
      <c r="B368" s="39"/>
      <c r="C368" s="259" t="s">
        <v>318</v>
      </c>
      <c r="D368" s="259" t="s">
        <v>219</v>
      </c>
      <c r="E368" s="260" t="s">
        <v>478</v>
      </c>
      <c r="F368" s="261" t="s">
        <v>479</v>
      </c>
      <c r="G368" s="262" t="s">
        <v>215</v>
      </c>
      <c r="H368" s="263">
        <v>1</v>
      </c>
      <c r="I368" s="264"/>
      <c r="J368" s="265">
        <f>ROUND(I368*H368,2)</f>
        <v>0</v>
      </c>
      <c r="K368" s="261" t="s">
        <v>149</v>
      </c>
      <c r="L368" s="266"/>
      <c r="M368" s="267" t="s">
        <v>1</v>
      </c>
      <c r="N368" s="268" t="s">
        <v>38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168</v>
      </c>
      <c r="AT368" s="229" t="s">
        <v>219</v>
      </c>
      <c r="AU368" s="229" t="s">
        <v>83</v>
      </c>
      <c r="AY368" s="17" t="s">
        <v>143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150</v>
      </c>
      <c r="BM368" s="229" t="s">
        <v>480</v>
      </c>
    </row>
    <row r="369" s="2" customFormat="1">
      <c r="A369" s="38"/>
      <c r="B369" s="39"/>
      <c r="C369" s="40"/>
      <c r="D369" s="238" t="s">
        <v>258</v>
      </c>
      <c r="E369" s="40"/>
      <c r="F369" s="269" t="s">
        <v>461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258</v>
      </c>
      <c r="AU369" s="17" t="s">
        <v>83</v>
      </c>
    </row>
    <row r="370" s="12" customFormat="1" ht="22.8" customHeight="1">
      <c r="A370" s="12"/>
      <c r="B370" s="202"/>
      <c r="C370" s="203"/>
      <c r="D370" s="204" t="s">
        <v>72</v>
      </c>
      <c r="E370" s="216" t="s">
        <v>206</v>
      </c>
      <c r="F370" s="216" t="s">
        <v>481</v>
      </c>
      <c r="G370" s="203"/>
      <c r="H370" s="203"/>
      <c r="I370" s="206"/>
      <c r="J370" s="217">
        <f>BK370</f>
        <v>0</v>
      </c>
      <c r="K370" s="203"/>
      <c r="L370" s="208"/>
      <c r="M370" s="209"/>
      <c r="N370" s="210"/>
      <c r="O370" s="210"/>
      <c r="P370" s="211">
        <f>SUM(P371:P448)</f>
        <v>0</v>
      </c>
      <c r="Q370" s="210"/>
      <c r="R370" s="211">
        <f>SUM(R371:R448)</f>
        <v>0</v>
      </c>
      <c r="S370" s="210"/>
      <c r="T370" s="212">
        <f>SUM(T371:T448)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3" t="s">
        <v>81</v>
      </c>
      <c r="AT370" s="214" t="s">
        <v>72</v>
      </c>
      <c r="AU370" s="214" t="s">
        <v>81</v>
      </c>
      <c r="AY370" s="213" t="s">
        <v>143</v>
      </c>
      <c r="BK370" s="215">
        <f>SUM(BK371:BK448)</f>
        <v>0</v>
      </c>
    </row>
    <row r="371" s="2" customFormat="1" ht="33" customHeight="1">
      <c r="A371" s="38"/>
      <c r="B371" s="39"/>
      <c r="C371" s="218" t="s">
        <v>482</v>
      </c>
      <c r="D371" s="218" t="s">
        <v>145</v>
      </c>
      <c r="E371" s="219" t="s">
        <v>483</v>
      </c>
      <c r="F371" s="220" t="s">
        <v>484</v>
      </c>
      <c r="G371" s="221" t="s">
        <v>180</v>
      </c>
      <c r="H371" s="222">
        <v>423</v>
      </c>
      <c r="I371" s="223"/>
      <c r="J371" s="224">
        <f>ROUND(I371*H371,2)</f>
        <v>0</v>
      </c>
      <c r="K371" s="220" t="s">
        <v>149</v>
      </c>
      <c r="L371" s="44"/>
      <c r="M371" s="225" t="s">
        <v>1</v>
      </c>
      <c r="N371" s="226" t="s">
        <v>38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150</v>
      </c>
      <c r="AT371" s="229" t="s">
        <v>145</v>
      </c>
      <c r="AU371" s="229" t="s">
        <v>83</v>
      </c>
      <c r="AY371" s="17" t="s">
        <v>143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81</v>
      </c>
      <c r="BK371" s="230">
        <f>ROUND(I371*H371,2)</f>
        <v>0</v>
      </c>
      <c r="BL371" s="17" t="s">
        <v>150</v>
      </c>
      <c r="BM371" s="229" t="s">
        <v>485</v>
      </c>
    </row>
    <row r="372" s="2" customFormat="1">
      <c r="A372" s="38"/>
      <c r="B372" s="39"/>
      <c r="C372" s="40"/>
      <c r="D372" s="231" t="s">
        <v>151</v>
      </c>
      <c r="E372" s="40"/>
      <c r="F372" s="232" t="s">
        <v>486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151</v>
      </c>
      <c r="AU372" s="17" t="s">
        <v>83</v>
      </c>
    </row>
    <row r="373" s="2" customFormat="1" ht="33" customHeight="1">
      <c r="A373" s="38"/>
      <c r="B373" s="39"/>
      <c r="C373" s="218" t="s">
        <v>324</v>
      </c>
      <c r="D373" s="218" t="s">
        <v>145</v>
      </c>
      <c r="E373" s="219" t="s">
        <v>487</v>
      </c>
      <c r="F373" s="220" t="s">
        <v>488</v>
      </c>
      <c r="G373" s="221" t="s">
        <v>180</v>
      </c>
      <c r="H373" s="222">
        <v>12690</v>
      </c>
      <c r="I373" s="223"/>
      <c r="J373" s="224">
        <f>ROUND(I373*H373,2)</f>
        <v>0</v>
      </c>
      <c r="K373" s="220" t="s">
        <v>149</v>
      </c>
      <c r="L373" s="44"/>
      <c r="M373" s="225" t="s">
        <v>1</v>
      </c>
      <c r="N373" s="226" t="s">
        <v>38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150</v>
      </c>
      <c r="AT373" s="229" t="s">
        <v>145</v>
      </c>
      <c r="AU373" s="229" t="s">
        <v>83</v>
      </c>
      <c r="AY373" s="17" t="s">
        <v>143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81</v>
      </c>
      <c r="BK373" s="230">
        <f>ROUND(I373*H373,2)</f>
        <v>0</v>
      </c>
      <c r="BL373" s="17" t="s">
        <v>150</v>
      </c>
      <c r="BM373" s="229" t="s">
        <v>489</v>
      </c>
    </row>
    <row r="374" s="2" customFormat="1">
      <c r="A374" s="38"/>
      <c r="B374" s="39"/>
      <c r="C374" s="40"/>
      <c r="D374" s="231" t="s">
        <v>151</v>
      </c>
      <c r="E374" s="40"/>
      <c r="F374" s="232" t="s">
        <v>490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151</v>
      </c>
      <c r="AU374" s="17" t="s">
        <v>83</v>
      </c>
    </row>
    <row r="375" s="13" customFormat="1">
      <c r="A375" s="13"/>
      <c r="B375" s="236"/>
      <c r="C375" s="237"/>
      <c r="D375" s="238" t="s">
        <v>153</v>
      </c>
      <c r="E375" s="239" t="s">
        <v>1</v>
      </c>
      <c r="F375" s="240" t="s">
        <v>491</v>
      </c>
      <c r="G375" s="237"/>
      <c r="H375" s="241">
        <v>12690</v>
      </c>
      <c r="I375" s="242"/>
      <c r="J375" s="237"/>
      <c r="K375" s="237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153</v>
      </c>
      <c r="AU375" s="247" t="s">
        <v>83</v>
      </c>
      <c r="AV375" s="13" t="s">
        <v>83</v>
      </c>
      <c r="AW375" s="13" t="s">
        <v>30</v>
      </c>
      <c r="AX375" s="13" t="s">
        <v>73</v>
      </c>
      <c r="AY375" s="247" t="s">
        <v>143</v>
      </c>
    </row>
    <row r="376" s="14" customFormat="1">
      <c r="A376" s="14"/>
      <c r="B376" s="248"/>
      <c r="C376" s="249"/>
      <c r="D376" s="238" t="s">
        <v>153</v>
      </c>
      <c r="E376" s="250" t="s">
        <v>1</v>
      </c>
      <c r="F376" s="251" t="s">
        <v>155</v>
      </c>
      <c r="G376" s="249"/>
      <c r="H376" s="252">
        <v>12690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8" t="s">
        <v>153</v>
      </c>
      <c r="AU376" s="258" t="s">
        <v>83</v>
      </c>
      <c r="AV376" s="14" t="s">
        <v>150</v>
      </c>
      <c r="AW376" s="14" t="s">
        <v>30</v>
      </c>
      <c r="AX376" s="14" t="s">
        <v>81</v>
      </c>
      <c r="AY376" s="258" t="s">
        <v>143</v>
      </c>
    </row>
    <row r="377" s="2" customFormat="1" ht="33" customHeight="1">
      <c r="A377" s="38"/>
      <c r="B377" s="39"/>
      <c r="C377" s="218" t="s">
        <v>492</v>
      </c>
      <c r="D377" s="218" t="s">
        <v>145</v>
      </c>
      <c r="E377" s="219" t="s">
        <v>493</v>
      </c>
      <c r="F377" s="220" t="s">
        <v>494</v>
      </c>
      <c r="G377" s="221" t="s">
        <v>180</v>
      </c>
      <c r="H377" s="222">
        <v>423</v>
      </c>
      <c r="I377" s="223"/>
      <c r="J377" s="224">
        <f>ROUND(I377*H377,2)</f>
        <v>0</v>
      </c>
      <c r="K377" s="220" t="s">
        <v>149</v>
      </c>
      <c r="L377" s="44"/>
      <c r="M377" s="225" t="s">
        <v>1</v>
      </c>
      <c r="N377" s="226" t="s">
        <v>38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150</v>
      </c>
      <c r="AT377" s="229" t="s">
        <v>145</v>
      </c>
      <c r="AU377" s="229" t="s">
        <v>83</v>
      </c>
      <c r="AY377" s="17" t="s">
        <v>143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81</v>
      </c>
      <c r="BK377" s="230">
        <f>ROUND(I377*H377,2)</f>
        <v>0</v>
      </c>
      <c r="BL377" s="17" t="s">
        <v>150</v>
      </c>
      <c r="BM377" s="229" t="s">
        <v>495</v>
      </c>
    </row>
    <row r="378" s="2" customFormat="1">
      <c r="A378" s="38"/>
      <c r="B378" s="39"/>
      <c r="C378" s="40"/>
      <c r="D378" s="231" t="s">
        <v>151</v>
      </c>
      <c r="E378" s="40"/>
      <c r="F378" s="232" t="s">
        <v>496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151</v>
      </c>
      <c r="AU378" s="17" t="s">
        <v>83</v>
      </c>
    </row>
    <row r="379" s="2" customFormat="1" ht="33" customHeight="1">
      <c r="A379" s="38"/>
      <c r="B379" s="39"/>
      <c r="C379" s="218" t="s">
        <v>331</v>
      </c>
      <c r="D379" s="218" t="s">
        <v>145</v>
      </c>
      <c r="E379" s="219" t="s">
        <v>497</v>
      </c>
      <c r="F379" s="220" t="s">
        <v>498</v>
      </c>
      <c r="G379" s="221" t="s">
        <v>180</v>
      </c>
      <c r="H379" s="222">
        <v>630.70699999999999</v>
      </c>
      <c r="I379" s="223"/>
      <c r="J379" s="224">
        <f>ROUND(I379*H379,2)</f>
        <v>0</v>
      </c>
      <c r="K379" s="220" t="s">
        <v>149</v>
      </c>
      <c r="L379" s="44"/>
      <c r="M379" s="225" t="s">
        <v>1</v>
      </c>
      <c r="N379" s="226" t="s">
        <v>38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150</v>
      </c>
      <c r="AT379" s="229" t="s">
        <v>145</v>
      </c>
      <c r="AU379" s="229" t="s">
        <v>83</v>
      </c>
      <c r="AY379" s="17" t="s">
        <v>143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81</v>
      </c>
      <c r="BK379" s="230">
        <f>ROUND(I379*H379,2)</f>
        <v>0</v>
      </c>
      <c r="BL379" s="17" t="s">
        <v>150</v>
      </c>
      <c r="BM379" s="229" t="s">
        <v>499</v>
      </c>
    </row>
    <row r="380" s="2" customFormat="1">
      <c r="A380" s="38"/>
      <c r="B380" s="39"/>
      <c r="C380" s="40"/>
      <c r="D380" s="231" t="s">
        <v>151</v>
      </c>
      <c r="E380" s="40"/>
      <c r="F380" s="232" t="s">
        <v>500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151</v>
      </c>
      <c r="AU380" s="17" t="s">
        <v>83</v>
      </c>
    </row>
    <row r="381" s="2" customFormat="1" ht="21.75" customHeight="1">
      <c r="A381" s="38"/>
      <c r="B381" s="39"/>
      <c r="C381" s="218" t="s">
        <v>501</v>
      </c>
      <c r="D381" s="218" t="s">
        <v>145</v>
      </c>
      <c r="E381" s="219" t="s">
        <v>502</v>
      </c>
      <c r="F381" s="220" t="s">
        <v>503</v>
      </c>
      <c r="G381" s="221" t="s">
        <v>180</v>
      </c>
      <c r="H381" s="222">
        <v>41.338999999999999</v>
      </c>
      <c r="I381" s="223"/>
      <c r="J381" s="224">
        <f>ROUND(I381*H381,2)</f>
        <v>0</v>
      </c>
      <c r="K381" s="220" t="s">
        <v>149</v>
      </c>
      <c r="L381" s="44"/>
      <c r="M381" s="225" t="s">
        <v>1</v>
      </c>
      <c r="N381" s="226" t="s">
        <v>38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150</v>
      </c>
      <c r="AT381" s="229" t="s">
        <v>145</v>
      </c>
      <c r="AU381" s="229" t="s">
        <v>83</v>
      </c>
      <c r="AY381" s="17" t="s">
        <v>143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81</v>
      </c>
      <c r="BK381" s="230">
        <f>ROUND(I381*H381,2)</f>
        <v>0</v>
      </c>
      <c r="BL381" s="17" t="s">
        <v>150</v>
      </c>
      <c r="BM381" s="229" t="s">
        <v>504</v>
      </c>
    </row>
    <row r="382" s="2" customFormat="1">
      <c r="A382" s="38"/>
      <c r="B382" s="39"/>
      <c r="C382" s="40"/>
      <c r="D382" s="231" t="s">
        <v>151</v>
      </c>
      <c r="E382" s="40"/>
      <c r="F382" s="232" t="s">
        <v>505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151</v>
      </c>
      <c r="AU382" s="17" t="s">
        <v>83</v>
      </c>
    </row>
    <row r="383" s="13" customFormat="1">
      <c r="A383" s="13"/>
      <c r="B383" s="236"/>
      <c r="C383" s="237"/>
      <c r="D383" s="238" t="s">
        <v>153</v>
      </c>
      <c r="E383" s="239" t="s">
        <v>1</v>
      </c>
      <c r="F383" s="240" t="s">
        <v>506</v>
      </c>
      <c r="G383" s="237"/>
      <c r="H383" s="241">
        <v>46.994999999999997</v>
      </c>
      <c r="I383" s="242"/>
      <c r="J383" s="237"/>
      <c r="K383" s="237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153</v>
      </c>
      <c r="AU383" s="247" t="s">
        <v>83</v>
      </c>
      <c r="AV383" s="13" t="s">
        <v>83</v>
      </c>
      <c r="AW383" s="13" t="s">
        <v>30</v>
      </c>
      <c r="AX383" s="13" t="s">
        <v>73</v>
      </c>
      <c r="AY383" s="247" t="s">
        <v>143</v>
      </c>
    </row>
    <row r="384" s="13" customFormat="1">
      <c r="A384" s="13"/>
      <c r="B384" s="236"/>
      <c r="C384" s="237"/>
      <c r="D384" s="238" t="s">
        <v>153</v>
      </c>
      <c r="E384" s="239" t="s">
        <v>1</v>
      </c>
      <c r="F384" s="240" t="s">
        <v>507</v>
      </c>
      <c r="G384" s="237"/>
      <c r="H384" s="241">
        <v>-5.6559999999999997</v>
      </c>
      <c r="I384" s="242"/>
      <c r="J384" s="237"/>
      <c r="K384" s="237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153</v>
      </c>
      <c r="AU384" s="247" t="s">
        <v>83</v>
      </c>
      <c r="AV384" s="13" t="s">
        <v>83</v>
      </c>
      <c r="AW384" s="13" t="s">
        <v>30</v>
      </c>
      <c r="AX384" s="13" t="s">
        <v>73</v>
      </c>
      <c r="AY384" s="247" t="s">
        <v>143</v>
      </c>
    </row>
    <row r="385" s="14" customFormat="1">
      <c r="A385" s="14"/>
      <c r="B385" s="248"/>
      <c r="C385" s="249"/>
      <c r="D385" s="238" t="s">
        <v>153</v>
      </c>
      <c r="E385" s="250" t="s">
        <v>1</v>
      </c>
      <c r="F385" s="251" t="s">
        <v>155</v>
      </c>
      <c r="G385" s="249"/>
      <c r="H385" s="252">
        <v>41.338999999999999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153</v>
      </c>
      <c r="AU385" s="258" t="s">
        <v>83</v>
      </c>
      <c r="AV385" s="14" t="s">
        <v>150</v>
      </c>
      <c r="AW385" s="14" t="s">
        <v>30</v>
      </c>
      <c r="AX385" s="14" t="s">
        <v>81</v>
      </c>
      <c r="AY385" s="258" t="s">
        <v>143</v>
      </c>
    </row>
    <row r="386" s="2" customFormat="1" ht="21.75" customHeight="1">
      <c r="A386" s="38"/>
      <c r="B386" s="39"/>
      <c r="C386" s="218" t="s">
        <v>336</v>
      </c>
      <c r="D386" s="218" t="s">
        <v>145</v>
      </c>
      <c r="E386" s="219" t="s">
        <v>508</v>
      </c>
      <c r="F386" s="220" t="s">
        <v>509</v>
      </c>
      <c r="G386" s="221" t="s">
        <v>180</v>
      </c>
      <c r="H386" s="222">
        <v>147.155</v>
      </c>
      <c r="I386" s="223"/>
      <c r="J386" s="224">
        <f>ROUND(I386*H386,2)</f>
        <v>0</v>
      </c>
      <c r="K386" s="220" t="s">
        <v>149</v>
      </c>
      <c r="L386" s="44"/>
      <c r="M386" s="225" t="s">
        <v>1</v>
      </c>
      <c r="N386" s="226" t="s">
        <v>38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150</v>
      </c>
      <c r="AT386" s="229" t="s">
        <v>145</v>
      </c>
      <c r="AU386" s="229" t="s">
        <v>83</v>
      </c>
      <c r="AY386" s="17" t="s">
        <v>143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81</v>
      </c>
      <c r="BK386" s="230">
        <f>ROUND(I386*H386,2)</f>
        <v>0</v>
      </c>
      <c r="BL386" s="17" t="s">
        <v>150</v>
      </c>
      <c r="BM386" s="229" t="s">
        <v>510</v>
      </c>
    </row>
    <row r="387" s="2" customFormat="1">
      <c r="A387" s="38"/>
      <c r="B387" s="39"/>
      <c r="C387" s="40"/>
      <c r="D387" s="231" t="s">
        <v>151</v>
      </c>
      <c r="E387" s="40"/>
      <c r="F387" s="232" t="s">
        <v>511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151</v>
      </c>
      <c r="AU387" s="17" t="s">
        <v>83</v>
      </c>
    </row>
    <row r="388" s="13" customFormat="1">
      <c r="A388" s="13"/>
      <c r="B388" s="236"/>
      <c r="C388" s="237"/>
      <c r="D388" s="238" t="s">
        <v>153</v>
      </c>
      <c r="E388" s="239" t="s">
        <v>1</v>
      </c>
      <c r="F388" s="240" t="s">
        <v>512</v>
      </c>
      <c r="G388" s="237"/>
      <c r="H388" s="241">
        <v>166.44900000000001</v>
      </c>
      <c r="I388" s="242"/>
      <c r="J388" s="237"/>
      <c r="K388" s="237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153</v>
      </c>
      <c r="AU388" s="247" t="s">
        <v>83</v>
      </c>
      <c r="AV388" s="13" t="s">
        <v>83</v>
      </c>
      <c r="AW388" s="13" t="s">
        <v>30</v>
      </c>
      <c r="AX388" s="13" t="s">
        <v>73</v>
      </c>
      <c r="AY388" s="247" t="s">
        <v>143</v>
      </c>
    </row>
    <row r="389" s="13" customFormat="1">
      <c r="A389" s="13"/>
      <c r="B389" s="236"/>
      <c r="C389" s="237"/>
      <c r="D389" s="238" t="s">
        <v>153</v>
      </c>
      <c r="E389" s="239" t="s">
        <v>1</v>
      </c>
      <c r="F389" s="240" t="s">
        <v>507</v>
      </c>
      <c r="G389" s="237"/>
      <c r="H389" s="241">
        <v>-5.6559999999999997</v>
      </c>
      <c r="I389" s="242"/>
      <c r="J389" s="237"/>
      <c r="K389" s="237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153</v>
      </c>
      <c r="AU389" s="247" t="s">
        <v>83</v>
      </c>
      <c r="AV389" s="13" t="s">
        <v>83</v>
      </c>
      <c r="AW389" s="13" t="s">
        <v>30</v>
      </c>
      <c r="AX389" s="13" t="s">
        <v>73</v>
      </c>
      <c r="AY389" s="247" t="s">
        <v>143</v>
      </c>
    </row>
    <row r="390" s="13" customFormat="1">
      <c r="A390" s="13"/>
      <c r="B390" s="236"/>
      <c r="C390" s="237"/>
      <c r="D390" s="238" t="s">
        <v>153</v>
      </c>
      <c r="E390" s="239" t="s">
        <v>1</v>
      </c>
      <c r="F390" s="240" t="s">
        <v>513</v>
      </c>
      <c r="G390" s="237"/>
      <c r="H390" s="241">
        <v>-4.8479999999999999</v>
      </c>
      <c r="I390" s="242"/>
      <c r="J390" s="237"/>
      <c r="K390" s="237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153</v>
      </c>
      <c r="AU390" s="247" t="s">
        <v>83</v>
      </c>
      <c r="AV390" s="13" t="s">
        <v>83</v>
      </c>
      <c r="AW390" s="13" t="s">
        <v>30</v>
      </c>
      <c r="AX390" s="13" t="s">
        <v>73</v>
      </c>
      <c r="AY390" s="247" t="s">
        <v>143</v>
      </c>
    </row>
    <row r="391" s="13" customFormat="1">
      <c r="A391" s="13"/>
      <c r="B391" s="236"/>
      <c r="C391" s="237"/>
      <c r="D391" s="238" t="s">
        <v>153</v>
      </c>
      <c r="E391" s="239" t="s">
        <v>1</v>
      </c>
      <c r="F391" s="240" t="s">
        <v>514</v>
      </c>
      <c r="G391" s="237"/>
      <c r="H391" s="241">
        <v>-5.7599999999999998</v>
      </c>
      <c r="I391" s="242"/>
      <c r="J391" s="237"/>
      <c r="K391" s="237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153</v>
      </c>
      <c r="AU391" s="247" t="s">
        <v>83</v>
      </c>
      <c r="AV391" s="13" t="s">
        <v>83</v>
      </c>
      <c r="AW391" s="13" t="s">
        <v>30</v>
      </c>
      <c r="AX391" s="13" t="s">
        <v>73</v>
      </c>
      <c r="AY391" s="247" t="s">
        <v>143</v>
      </c>
    </row>
    <row r="392" s="13" customFormat="1">
      <c r="A392" s="13"/>
      <c r="B392" s="236"/>
      <c r="C392" s="237"/>
      <c r="D392" s="238" t="s">
        <v>153</v>
      </c>
      <c r="E392" s="239" t="s">
        <v>1</v>
      </c>
      <c r="F392" s="240" t="s">
        <v>515</v>
      </c>
      <c r="G392" s="237"/>
      <c r="H392" s="241">
        <v>-3.0299999999999998</v>
      </c>
      <c r="I392" s="242"/>
      <c r="J392" s="237"/>
      <c r="K392" s="237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153</v>
      </c>
      <c r="AU392" s="247" t="s">
        <v>83</v>
      </c>
      <c r="AV392" s="13" t="s">
        <v>83</v>
      </c>
      <c r="AW392" s="13" t="s">
        <v>30</v>
      </c>
      <c r="AX392" s="13" t="s">
        <v>73</v>
      </c>
      <c r="AY392" s="247" t="s">
        <v>143</v>
      </c>
    </row>
    <row r="393" s="14" customFormat="1">
      <c r="A393" s="14"/>
      <c r="B393" s="248"/>
      <c r="C393" s="249"/>
      <c r="D393" s="238" t="s">
        <v>153</v>
      </c>
      <c r="E393" s="250" t="s">
        <v>1</v>
      </c>
      <c r="F393" s="251" t="s">
        <v>155</v>
      </c>
      <c r="G393" s="249"/>
      <c r="H393" s="252">
        <v>147.155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153</v>
      </c>
      <c r="AU393" s="258" t="s">
        <v>83</v>
      </c>
      <c r="AV393" s="14" t="s">
        <v>150</v>
      </c>
      <c r="AW393" s="14" t="s">
        <v>30</v>
      </c>
      <c r="AX393" s="14" t="s">
        <v>81</v>
      </c>
      <c r="AY393" s="258" t="s">
        <v>143</v>
      </c>
    </row>
    <row r="394" s="2" customFormat="1" ht="24.15" customHeight="1">
      <c r="A394" s="38"/>
      <c r="B394" s="39"/>
      <c r="C394" s="218" t="s">
        <v>516</v>
      </c>
      <c r="D394" s="218" t="s">
        <v>145</v>
      </c>
      <c r="E394" s="219" t="s">
        <v>517</v>
      </c>
      <c r="F394" s="220" t="s">
        <v>518</v>
      </c>
      <c r="G394" s="221" t="s">
        <v>148</v>
      </c>
      <c r="H394" s="222">
        <v>1.9219999999999999</v>
      </c>
      <c r="I394" s="223"/>
      <c r="J394" s="224">
        <f>ROUND(I394*H394,2)</f>
        <v>0</v>
      </c>
      <c r="K394" s="220" t="s">
        <v>149</v>
      </c>
      <c r="L394" s="44"/>
      <c r="M394" s="225" t="s">
        <v>1</v>
      </c>
      <c r="N394" s="226" t="s">
        <v>38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150</v>
      </c>
      <c r="AT394" s="229" t="s">
        <v>145</v>
      </c>
      <c r="AU394" s="229" t="s">
        <v>83</v>
      </c>
      <c r="AY394" s="17" t="s">
        <v>143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81</v>
      </c>
      <c r="BK394" s="230">
        <f>ROUND(I394*H394,2)</f>
        <v>0</v>
      </c>
      <c r="BL394" s="17" t="s">
        <v>150</v>
      </c>
      <c r="BM394" s="229" t="s">
        <v>519</v>
      </c>
    </row>
    <row r="395" s="2" customFormat="1">
      <c r="A395" s="38"/>
      <c r="B395" s="39"/>
      <c r="C395" s="40"/>
      <c r="D395" s="231" t="s">
        <v>151</v>
      </c>
      <c r="E395" s="40"/>
      <c r="F395" s="232" t="s">
        <v>520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151</v>
      </c>
      <c r="AU395" s="17" t="s">
        <v>83</v>
      </c>
    </row>
    <row r="396" s="13" customFormat="1">
      <c r="A396" s="13"/>
      <c r="B396" s="236"/>
      <c r="C396" s="237"/>
      <c r="D396" s="238" t="s">
        <v>153</v>
      </c>
      <c r="E396" s="239" t="s">
        <v>1</v>
      </c>
      <c r="F396" s="240" t="s">
        <v>521</v>
      </c>
      <c r="G396" s="237"/>
      <c r="H396" s="241">
        <v>1.9219999999999999</v>
      </c>
      <c r="I396" s="242"/>
      <c r="J396" s="237"/>
      <c r="K396" s="237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153</v>
      </c>
      <c r="AU396" s="247" t="s">
        <v>83</v>
      </c>
      <c r="AV396" s="13" t="s">
        <v>83</v>
      </c>
      <c r="AW396" s="13" t="s">
        <v>30</v>
      </c>
      <c r="AX396" s="13" t="s">
        <v>73</v>
      </c>
      <c r="AY396" s="247" t="s">
        <v>143</v>
      </c>
    </row>
    <row r="397" s="14" customFormat="1">
      <c r="A397" s="14"/>
      <c r="B397" s="248"/>
      <c r="C397" s="249"/>
      <c r="D397" s="238" t="s">
        <v>153</v>
      </c>
      <c r="E397" s="250" t="s">
        <v>1</v>
      </c>
      <c r="F397" s="251" t="s">
        <v>155</v>
      </c>
      <c r="G397" s="249"/>
      <c r="H397" s="252">
        <v>1.9219999999999999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153</v>
      </c>
      <c r="AU397" s="258" t="s">
        <v>83</v>
      </c>
      <c r="AV397" s="14" t="s">
        <v>150</v>
      </c>
      <c r="AW397" s="14" t="s">
        <v>30</v>
      </c>
      <c r="AX397" s="14" t="s">
        <v>81</v>
      </c>
      <c r="AY397" s="258" t="s">
        <v>143</v>
      </c>
    </row>
    <row r="398" s="2" customFormat="1" ht="24.15" customHeight="1">
      <c r="A398" s="38"/>
      <c r="B398" s="39"/>
      <c r="C398" s="218" t="s">
        <v>340</v>
      </c>
      <c r="D398" s="218" t="s">
        <v>145</v>
      </c>
      <c r="E398" s="219" t="s">
        <v>522</v>
      </c>
      <c r="F398" s="220" t="s">
        <v>523</v>
      </c>
      <c r="G398" s="221" t="s">
        <v>180</v>
      </c>
      <c r="H398" s="222">
        <v>8.2799999999999994</v>
      </c>
      <c r="I398" s="223"/>
      <c r="J398" s="224">
        <f>ROUND(I398*H398,2)</f>
        <v>0</v>
      </c>
      <c r="K398" s="220" t="s">
        <v>149</v>
      </c>
      <c r="L398" s="44"/>
      <c r="M398" s="225" t="s">
        <v>1</v>
      </c>
      <c r="N398" s="226" t="s">
        <v>38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150</v>
      </c>
      <c r="AT398" s="229" t="s">
        <v>145</v>
      </c>
      <c r="AU398" s="229" t="s">
        <v>83</v>
      </c>
      <c r="AY398" s="17" t="s">
        <v>143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81</v>
      </c>
      <c r="BK398" s="230">
        <f>ROUND(I398*H398,2)</f>
        <v>0</v>
      </c>
      <c r="BL398" s="17" t="s">
        <v>150</v>
      </c>
      <c r="BM398" s="229" t="s">
        <v>524</v>
      </c>
    </row>
    <row r="399" s="2" customFormat="1">
      <c r="A399" s="38"/>
      <c r="B399" s="39"/>
      <c r="C399" s="40"/>
      <c r="D399" s="231" t="s">
        <v>151</v>
      </c>
      <c r="E399" s="40"/>
      <c r="F399" s="232" t="s">
        <v>525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151</v>
      </c>
      <c r="AU399" s="17" t="s">
        <v>83</v>
      </c>
    </row>
    <row r="400" s="13" customFormat="1">
      <c r="A400" s="13"/>
      <c r="B400" s="236"/>
      <c r="C400" s="237"/>
      <c r="D400" s="238" t="s">
        <v>153</v>
      </c>
      <c r="E400" s="239" t="s">
        <v>1</v>
      </c>
      <c r="F400" s="240" t="s">
        <v>526</v>
      </c>
      <c r="G400" s="237"/>
      <c r="H400" s="241">
        <v>1.44</v>
      </c>
      <c r="I400" s="242"/>
      <c r="J400" s="237"/>
      <c r="K400" s="237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153</v>
      </c>
      <c r="AU400" s="247" t="s">
        <v>83</v>
      </c>
      <c r="AV400" s="13" t="s">
        <v>83</v>
      </c>
      <c r="AW400" s="13" t="s">
        <v>30</v>
      </c>
      <c r="AX400" s="13" t="s">
        <v>73</v>
      </c>
      <c r="AY400" s="247" t="s">
        <v>143</v>
      </c>
    </row>
    <row r="401" s="13" customFormat="1">
      <c r="A401" s="13"/>
      <c r="B401" s="236"/>
      <c r="C401" s="237"/>
      <c r="D401" s="238" t="s">
        <v>153</v>
      </c>
      <c r="E401" s="239" t="s">
        <v>1</v>
      </c>
      <c r="F401" s="240" t="s">
        <v>201</v>
      </c>
      <c r="G401" s="237"/>
      <c r="H401" s="241">
        <v>1.0800000000000001</v>
      </c>
      <c r="I401" s="242"/>
      <c r="J401" s="237"/>
      <c r="K401" s="237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153</v>
      </c>
      <c r="AU401" s="247" t="s">
        <v>83</v>
      </c>
      <c r="AV401" s="13" t="s">
        <v>83</v>
      </c>
      <c r="AW401" s="13" t="s">
        <v>30</v>
      </c>
      <c r="AX401" s="13" t="s">
        <v>73</v>
      </c>
      <c r="AY401" s="247" t="s">
        <v>143</v>
      </c>
    </row>
    <row r="402" s="13" customFormat="1">
      <c r="A402" s="13"/>
      <c r="B402" s="236"/>
      <c r="C402" s="237"/>
      <c r="D402" s="238" t="s">
        <v>153</v>
      </c>
      <c r="E402" s="239" t="s">
        <v>1</v>
      </c>
      <c r="F402" s="240" t="s">
        <v>527</v>
      </c>
      <c r="G402" s="237"/>
      <c r="H402" s="241">
        <v>5.7599999999999998</v>
      </c>
      <c r="I402" s="242"/>
      <c r="J402" s="237"/>
      <c r="K402" s="237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153</v>
      </c>
      <c r="AU402" s="247" t="s">
        <v>83</v>
      </c>
      <c r="AV402" s="13" t="s">
        <v>83</v>
      </c>
      <c r="AW402" s="13" t="s">
        <v>30</v>
      </c>
      <c r="AX402" s="13" t="s">
        <v>73</v>
      </c>
      <c r="AY402" s="247" t="s">
        <v>143</v>
      </c>
    </row>
    <row r="403" s="14" customFormat="1">
      <c r="A403" s="14"/>
      <c r="B403" s="248"/>
      <c r="C403" s="249"/>
      <c r="D403" s="238" t="s">
        <v>153</v>
      </c>
      <c r="E403" s="250" t="s">
        <v>1</v>
      </c>
      <c r="F403" s="251" t="s">
        <v>155</v>
      </c>
      <c r="G403" s="249"/>
      <c r="H403" s="252">
        <v>8.2799999999999994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153</v>
      </c>
      <c r="AU403" s="258" t="s">
        <v>83</v>
      </c>
      <c r="AV403" s="14" t="s">
        <v>150</v>
      </c>
      <c r="AW403" s="14" t="s">
        <v>30</v>
      </c>
      <c r="AX403" s="14" t="s">
        <v>81</v>
      </c>
      <c r="AY403" s="258" t="s">
        <v>143</v>
      </c>
    </row>
    <row r="404" s="2" customFormat="1" ht="24.15" customHeight="1">
      <c r="A404" s="38"/>
      <c r="B404" s="39"/>
      <c r="C404" s="218" t="s">
        <v>528</v>
      </c>
      <c r="D404" s="218" t="s">
        <v>145</v>
      </c>
      <c r="E404" s="219" t="s">
        <v>529</v>
      </c>
      <c r="F404" s="220" t="s">
        <v>530</v>
      </c>
      <c r="G404" s="221" t="s">
        <v>180</v>
      </c>
      <c r="H404" s="222">
        <v>56.159999999999997</v>
      </c>
      <c r="I404" s="223"/>
      <c r="J404" s="224">
        <f>ROUND(I404*H404,2)</f>
        <v>0</v>
      </c>
      <c r="K404" s="220" t="s">
        <v>149</v>
      </c>
      <c r="L404" s="44"/>
      <c r="M404" s="225" t="s">
        <v>1</v>
      </c>
      <c r="N404" s="226" t="s">
        <v>38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150</v>
      </c>
      <c r="AT404" s="229" t="s">
        <v>145</v>
      </c>
      <c r="AU404" s="229" t="s">
        <v>83</v>
      </c>
      <c r="AY404" s="17" t="s">
        <v>143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81</v>
      </c>
      <c r="BK404" s="230">
        <f>ROUND(I404*H404,2)</f>
        <v>0</v>
      </c>
      <c r="BL404" s="17" t="s">
        <v>150</v>
      </c>
      <c r="BM404" s="229" t="s">
        <v>531</v>
      </c>
    </row>
    <row r="405" s="2" customFormat="1">
      <c r="A405" s="38"/>
      <c r="B405" s="39"/>
      <c r="C405" s="40"/>
      <c r="D405" s="231" t="s">
        <v>151</v>
      </c>
      <c r="E405" s="40"/>
      <c r="F405" s="232" t="s">
        <v>532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151</v>
      </c>
      <c r="AU405" s="17" t="s">
        <v>83</v>
      </c>
    </row>
    <row r="406" s="13" customFormat="1">
      <c r="A406" s="13"/>
      <c r="B406" s="236"/>
      <c r="C406" s="237"/>
      <c r="D406" s="238" t="s">
        <v>153</v>
      </c>
      <c r="E406" s="239" t="s">
        <v>1</v>
      </c>
      <c r="F406" s="240" t="s">
        <v>533</v>
      </c>
      <c r="G406" s="237"/>
      <c r="H406" s="241">
        <v>56.159999999999997</v>
      </c>
      <c r="I406" s="242"/>
      <c r="J406" s="237"/>
      <c r="K406" s="237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153</v>
      </c>
      <c r="AU406" s="247" t="s">
        <v>83</v>
      </c>
      <c r="AV406" s="13" t="s">
        <v>83</v>
      </c>
      <c r="AW406" s="13" t="s">
        <v>30</v>
      </c>
      <c r="AX406" s="13" t="s">
        <v>73</v>
      </c>
      <c r="AY406" s="247" t="s">
        <v>143</v>
      </c>
    </row>
    <row r="407" s="14" customFormat="1">
      <c r="A407" s="14"/>
      <c r="B407" s="248"/>
      <c r="C407" s="249"/>
      <c r="D407" s="238" t="s">
        <v>153</v>
      </c>
      <c r="E407" s="250" t="s">
        <v>1</v>
      </c>
      <c r="F407" s="251" t="s">
        <v>155</v>
      </c>
      <c r="G407" s="249"/>
      <c r="H407" s="252">
        <v>56.159999999999997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8" t="s">
        <v>153</v>
      </c>
      <c r="AU407" s="258" t="s">
        <v>83</v>
      </c>
      <c r="AV407" s="14" t="s">
        <v>150</v>
      </c>
      <c r="AW407" s="14" t="s">
        <v>30</v>
      </c>
      <c r="AX407" s="14" t="s">
        <v>81</v>
      </c>
      <c r="AY407" s="258" t="s">
        <v>143</v>
      </c>
    </row>
    <row r="408" s="2" customFormat="1" ht="21.75" customHeight="1">
      <c r="A408" s="38"/>
      <c r="B408" s="39"/>
      <c r="C408" s="218" t="s">
        <v>345</v>
      </c>
      <c r="D408" s="218" t="s">
        <v>145</v>
      </c>
      <c r="E408" s="219" t="s">
        <v>534</v>
      </c>
      <c r="F408" s="220" t="s">
        <v>535</v>
      </c>
      <c r="G408" s="221" t="s">
        <v>180</v>
      </c>
      <c r="H408" s="222">
        <v>16.16</v>
      </c>
      <c r="I408" s="223"/>
      <c r="J408" s="224">
        <f>ROUND(I408*H408,2)</f>
        <v>0</v>
      </c>
      <c r="K408" s="220" t="s">
        <v>149</v>
      </c>
      <c r="L408" s="44"/>
      <c r="M408" s="225" t="s">
        <v>1</v>
      </c>
      <c r="N408" s="226" t="s">
        <v>38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150</v>
      </c>
      <c r="AT408" s="229" t="s">
        <v>145</v>
      </c>
      <c r="AU408" s="229" t="s">
        <v>83</v>
      </c>
      <c r="AY408" s="17" t="s">
        <v>143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81</v>
      </c>
      <c r="BK408" s="230">
        <f>ROUND(I408*H408,2)</f>
        <v>0</v>
      </c>
      <c r="BL408" s="17" t="s">
        <v>150</v>
      </c>
      <c r="BM408" s="229" t="s">
        <v>536</v>
      </c>
    </row>
    <row r="409" s="2" customFormat="1">
      <c r="A409" s="38"/>
      <c r="B409" s="39"/>
      <c r="C409" s="40"/>
      <c r="D409" s="231" t="s">
        <v>151</v>
      </c>
      <c r="E409" s="40"/>
      <c r="F409" s="232" t="s">
        <v>537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151</v>
      </c>
      <c r="AU409" s="17" t="s">
        <v>83</v>
      </c>
    </row>
    <row r="410" s="13" customFormat="1">
      <c r="A410" s="13"/>
      <c r="B410" s="236"/>
      <c r="C410" s="237"/>
      <c r="D410" s="238" t="s">
        <v>153</v>
      </c>
      <c r="E410" s="239" t="s">
        <v>1</v>
      </c>
      <c r="F410" s="240" t="s">
        <v>538</v>
      </c>
      <c r="G410" s="237"/>
      <c r="H410" s="241">
        <v>11.311999999999999</v>
      </c>
      <c r="I410" s="242"/>
      <c r="J410" s="237"/>
      <c r="K410" s="237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153</v>
      </c>
      <c r="AU410" s="247" t="s">
        <v>83</v>
      </c>
      <c r="AV410" s="13" t="s">
        <v>83</v>
      </c>
      <c r="AW410" s="13" t="s">
        <v>30</v>
      </c>
      <c r="AX410" s="13" t="s">
        <v>73</v>
      </c>
      <c r="AY410" s="247" t="s">
        <v>143</v>
      </c>
    </row>
    <row r="411" s="13" customFormat="1">
      <c r="A411" s="13"/>
      <c r="B411" s="236"/>
      <c r="C411" s="237"/>
      <c r="D411" s="238" t="s">
        <v>153</v>
      </c>
      <c r="E411" s="239" t="s">
        <v>1</v>
      </c>
      <c r="F411" s="240" t="s">
        <v>539</v>
      </c>
      <c r="G411" s="237"/>
      <c r="H411" s="241">
        <v>4.8479999999999999</v>
      </c>
      <c r="I411" s="242"/>
      <c r="J411" s="237"/>
      <c r="K411" s="237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153</v>
      </c>
      <c r="AU411" s="247" t="s">
        <v>83</v>
      </c>
      <c r="AV411" s="13" t="s">
        <v>83</v>
      </c>
      <c r="AW411" s="13" t="s">
        <v>30</v>
      </c>
      <c r="AX411" s="13" t="s">
        <v>73</v>
      </c>
      <c r="AY411" s="247" t="s">
        <v>143</v>
      </c>
    </row>
    <row r="412" s="14" customFormat="1">
      <c r="A412" s="14"/>
      <c r="B412" s="248"/>
      <c r="C412" s="249"/>
      <c r="D412" s="238" t="s">
        <v>153</v>
      </c>
      <c r="E412" s="250" t="s">
        <v>1</v>
      </c>
      <c r="F412" s="251" t="s">
        <v>155</v>
      </c>
      <c r="G412" s="249"/>
      <c r="H412" s="252">
        <v>16.16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153</v>
      </c>
      <c r="AU412" s="258" t="s">
        <v>83</v>
      </c>
      <c r="AV412" s="14" t="s">
        <v>150</v>
      </c>
      <c r="AW412" s="14" t="s">
        <v>30</v>
      </c>
      <c r="AX412" s="14" t="s">
        <v>81</v>
      </c>
      <c r="AY412" s="258" t="s">
        <v>143</v>
      </c>
    </row>
    <row r="413" s="2" customFormat="1" ht="21.75" customHeight="1">
      <c r="A413" s="38"/>
      <c r="B413" s="39"/>
      <c r="C413" s="218" t="s">
        <v>540</v>
      </c>
      <c r="D413" s="218" t="s">
        <v>145</v>
      </c>
      <c r="E413" s="219" t="s">
        <v>541</v>
      </c>
      <c r="F413" s="220" t="s">
        <v>542</v>
      </c>
      <c r="G413" s="221" t="s">
        <v>180</v>
      </c>
      <c r="H413" s="222">
        <v>24.442</v>
      </c>
      <c r="I413" s="223"/>
      <c r="J413" s="224">
        <f>ROUND(I413*H413,2)</f>
        <v>0</v>
      </c>
      <c r="K413" s="220" t="s">
        <v>149</v>
      </c>
      <c r="L413" s="44"/>
      <c r="M413" s="225" t="s">
        <v>1</v>
      </c>
      <c r="N413" s="226" t="s">
        <v>38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150</v>
      </c>
      <c r="AT413" s="229" t="s">
        <v>145</v>
      </c>
      <c r="AU413" s="229" t="s">
        <v>83</v>
      </c>
      <c r="AY413" s="17" t="s">
        <v>143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81</v>
      </c>
      <c r="BK413" s="230">
        <f>ROUND(I413*H413,2)</f>
        <v>0</v>
      </c>
      <c r="BL413" s="17" t="s">
        <v>150</v>
      </c>
      <c r="BM413" s="229" t="s">
        <v>543</v>
      </c>
    </row>
    <row r="414" s="2" customFormat="1">
      <c r="A414" s="38"/>
      <c r="B414" s="39"/>
      <c r="C414" s="40"/>
      <c r="D414" s="231" t="s">
        <v>151</v>
      </c>
      <c r="E414" s="40"/>
      <c r="F414" s="232" t="s">
        <v>544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151</v>
      </c>
      <c r="AU414" s="17" t="s">
        <v>83</v>
      </c>
    </row>
    <row r="415" s="13" customFormat="1">
      <c r="A415" s="13"/>
      <c r="B415" s="236"/>
      <c r="C415" s="237"/>
      <c r="D415" s="238" t="s">
        <v>153</v>
      </c>
      <c r="E415" s="239" t="s">
        <v>1</v>
      </c>
      <c r="F415" s="240" t="s">
        <v>545</v>
      </c>
      <c r="G415" s="237"/>
      <c r="H415" s="241">
        <v>12.119999999999999</v>
      </c>
      <c r="I415" s="242"/>
      <c r="J415" s="237"/>
      <c r="K415" s="237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153</v>
      </c>
      <c r="AU415" s="247" t="s">
        <v>83</v>
      </c>
      <c r="AV415" s="13" t="s">
        <v>83</v>
      </c>
      <c r="AW415" s="13" t="s">
        <v>30</v>
      </c>
      <c r="AX415" s="13" t="s">
        <v>73</v>
      </c>
      <c r="AY415" s="247" t="s">
        <v>143</v>
      </c>
    </row>
    <row r="416" s="13" customFormat="1">
      <c r="A416" s="13"/>
      <c r="B416" s="236"/>
      <c r="C416" s="237"/>
      <c r="D416" s="238" t="s">
        <v>153</v>
      </c>
      <c r="E416" s="239" t="s">
        <v>1</v>
      </c>
      <c r="F416" s="240" t="s">
        <v>546</v>
      </c>
      <c r="G416" s="237"/>
      <c r="H416" s="241">
        <v>2.222</v>
      </c>
      <c r="I416" s="242"/>
      <c r="J416" s="237"/>
      <c r="K416" s="237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153</v>
      </c>
      <c r="AU416" s="247" t="s">
        <v>83</v>
      </c>
      <c r="AV416" s="13" t="s">
        <v>83</v>
      </c>
      <c r="AW416" s="13" t="s">
        <v>30</v>
      </c>
      <c r="AX416" s="13" t="s">
        <v>73</v>
      </c>
      <c r="AY416" s="247" t="s">
        <v>143</v>
      </c>
    </row>
    <row r="417" s="13" customFormat="1">
      <c r="A417" s="13"/>
      <c r="B417" s="236"/>
      <c r="C417" s="237"/>
      <c r="D417" s="238" t="s">
        <v>153</v>
      </c>
      <c r="E417" s="239" t="s">
        <v>1</v>
      </c>
      <c r="F417" s="240" t="s">
        <v>547</v>
      </c>
      <c r="G417" s="237"/>
      <c r="H417" s="241">
        <v>10.1</v>
      </c>
      <c r="I417" s="242"/>
      <c r="J417" s="237"/>
      <c r="K417" s="237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153</v>
      </c>
      <c r="AU417" s="247" t="s">
        <v>83</v>
      </c>
      <c r="AV417" s="13" t="s">
        <v>83</v>
      </c>
      <c r="AW417" s="13" t="s">
        <v>30</v>
      </c>
      <c r="AX417" s="13" t="s">
        <v>73</v>
      </c>
      <c r="AY417" s="247" t="s">
        <v>143</v>
      </c>
    </row>
    <row r="418" s="14" customFormat="1">
      <c r="A418" s="14"/>
      <c r="B418" s="248"/>
      <c r="C418" s="249"/>
      <c r="D418" s="238" t="s">
        <v>153</v>
      </c>
      <c r="E418" s="250" t="s">
        <v>1</v>
      </c>
      <c r="F418" s="251" t="s">
        <v>155</v>
      </c>
      <c r="G418" s="249"/>
      <c r="H418" s="252">
        <v>24.442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8" t="s">
        <v>153</v>
      </c>
      <c r="AU418" s="258" t="s">
        <v>83</v>
      </c>
      <c r="AV418" s="14" t="s">
        <v>150</v>
      </c>
      <c r="AW418" s="14" t="s">
        <v>30</v>
      </c>
      <c r="AX418" s="14" t="s">
        <v>81</v>
      </c>
      <c r="AY418" s="258" t="s">
        <v>143</v>
      </c>
    </row>
    <row r="419" s="2" customFormat="1" ht="16.5" customHeight="1">
      <c r="A419" s="38"/>
      <c r="B419" s="39"/>
      <c r="C419" s="218" t="s">
        <v>350</v>
      </c>
      <c r="D419" s="218" t="s">
        <v>145</v>
      </c>
      <c r="E419" s="219" t="s">
        <v>548</v>
      </c>
      <c r="F419" s="220" t="s">
        <v>549</v>
      </c>
      <c r="G419" s="221" t="s">
        <v>180</v>
      </c>
      <c r="H419" s="222">
        <v>8.5310000000000006</v>
      </c>
      <c r="I419" s="223"/>
      <c r="J419" s="224">
        <f>ROUND(I419*H419,2)</f>
        <v>0</v>
      </c>
      <c r="K419" s="220" t="s">
        <v>149</v>
      </c>
      <c r="L419" s="44"/>
      <c r="M419" s="225" t="s">
        <v>1</v>
      </c>
      <c r="N419" s="226" t="s">
        <v>38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150</v>
      </c>
      <c r="AT419" s="229" t="s">
        <v>145</v>
      </c>
      <c r="AU419" s="229" t="s">
        <v>83</v>
      </c>
      <c r="AY419" s="17" t="s">
        <v>143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81</v>
      </c>
      <c r="BK419" s="230">
        <f>ROUND(I419*H419,2)</f>
        <v>0</v>
      </c>
      <c r="BL419" s="17" t="s">
        <v>150</v>
      </c>
      <c r="BM419" s="229" t="s">
        <v>550</v>
      </c>
    </row>
    <row r="420" s="2" customFormat="1">
      <c r="A420" s="38"/>
      <c r="B420" s="39"/>
      <c r="C420" s="40"/>
      <c r="D420" s="231" t="s">
        <v>151</v>
      </c>
      <c r="E420" s="40"/>
      <c r="F420" s="232" t="s">
        <v>551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151</v>
      </c>
      <c r="AU420" s="17" t="s">
        <v>83</v>
      </c>
    </row>
    <row r="421" s="13" customFormat="1">
      <c r="A421" s="13"/>
      <c r="B421" s="236"/>
      <c r="C421" s="237"/>
      <c r="D421" s="238" t="s">
        <v>153</v>
      </c>
      <c r="E421" s="239" t="s">
        <v>1</v>
      </c>
      <c r="F421" s="240" t="s">
        <v>552</v>
      </c>
      <c r="G421" s="237"/>
      <c r="H421" s="241">
        <v>8.5310000000000006</v>
      </c>
      <c r="I421" s="242"/>
      <c r="J421" s="237"/>
      <c r="K421" s="237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153</v>
      </c>
      <c r="AU421" s="247" t="s">
        <v>83</v>
      </c>
      <c r="AV421" s="13" t="s">
        <v>83</v>
      </c>
      <c r="AW421" s="13" t="s">
        <v>30</v>
      </c>
      <c r="AX421" s="13" t="s">
        <v>73</v>
      </c>
      <c r="AY421" s="247" t="s">
        <v>143</v>
      </c>
    </row>
    <row r="422" s="14" customFormat="1">
      <c r="A422" s="14"/>
      <c r="B422" s="248"/>
      <c r="C422" s="249"/>
      <c r="D422" s="238" t="s">
        <v>153</v>
      </c>
      <c r="E422" s="250" t="s">
        <v>1</v>
      </c>
      <c r="F422" s="251" t="s">
        <v>155</v>
      </c>
      <c r="G422" s="249"/>
      <c r="H422" s="252">
        <v>8.5310000000000006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153</v>
      </c>
      <c r="AU422" s="258" t="s">
        <v>83</v>
      </c>
      <c r="AV422" s="14" t="s">
        <v>150</v>
      </c>
      <c r="AW422" s="14" t="s">
        <v>30</v>
      </c>
      <c r="AX422" s="14" t="s">
        <v>81</v>
      </c>
      <c r="AY422" s="258" t="s">
        <v>143</v>
      </c>
    </row>
    <row r="423" s="2" customFormat="1" ht="24.15" customHeight="1">
      <c r="A423" s="38"/>
      <c r="B423" s="39"/>
      <c r="C423" s="218" t="s">
        <v>553</v>
      </c>
      <c r="D423" s="218" t="s">
        <v>145</v>
      </c>
      <c r="E423" s="219" t="s">
        <v>554</v>
      </c>
      <c r="F423" s="220" t="s">
        <v>555</v>
      </c>
      <c r="G423" s="221" t="s">
        <v>148</v>
      </c>
      <c r="H423" s="222">
        <v>0.752</v>
      </c>
      <c r="I423" s="223"/>
      <c r="J423" s="224">
        <f>ROUND(I423*H423,2)</f>
        <v>0</v>
      </c>
      <c r="K423" s="220" t="s">
        <v>149</v>
      </c>
      <c r="L423" s="44"/>
      <c r="M423" s="225" t="s">
        <v>1</v>
      </c>
      <c r="N423" s="226" t="s">
        <v>38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150</v>
      </c>
      <c r="AT423" s="229" t="s">
        <v>145</v>
      </c>
      <c r="AU423" s="229" t="s">
        <v>83</v>
      </c>
      <c r="AY423" s="17" t="s">
        <v>143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81</v>
      </c>
      <c r="BK423" s="230">
        <f>ROUND(I423*H423,2)</f>
        <v>0</v>
      </c>
      <c r="BL423" s="17" t="s">
        <v>150</v>
      </c>
      <c r="BM423" s="229" t="s">
        <v>556</v>
      </c>
    </row>
    <row r="424" s="2" customFormat="1">
      <c r="A424" s="38"/>
      <c r="B424" s="39"/>
      <c r="C424" s="40"/>
      <c r="D424" s="231" t="s">
        <v>151</v>
      </c>
      <c r="E424" s="40"/>
      <c r="F424" s="232" t="s">
        <v>557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151</v>
      </c>
      <c r="AU424" s="17" t="s">
        <v>83</v>
      </c>
    </row>
    <row r="425" s="13" customFormat="1">
      <c r="A425" s="13"/>
      <c r="B425" s="236"/>
      <c r="C425" s="237"/>
      <c r="D425" s="238" t="s">
        <v>153</v>
      </c>
      <c r="E425" s="239" t="s">
        <v>1</v>
      </c>
      <c r="F425" s="240" t="s">
        <v>558</v>
      </c>
      <c r="G425" s="237"/>
      <c r="H425" s="241">
        <v>0.23999999999999999</v>
      </c>
      <c r="I425" s="242"/>
      <c r="J425" s="237"/>
      <c r="K425" s="237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153</v>
      </c>
      <c r="AU425" s="247" t="s">
        <v>83</v>
      </c>
      <c r="AV425" s="13" t="s">
        <v>83</v>
      </c>
      <c r="AW425" s="13" t="s">
        <v>30</v>
      </c>
      <c r="AX425" s="13" t="s">
        <v>73</v>
      </c>
      <c r="AY425" s="247" t="s">
        <v>143</v>
      </c>
    </row>
    <row r="426" s="13" customFormat="1">
      <c r="A426" s="13"/>
      <c r="B426" s="236"/>
      <c r="C426" s="237"/>
      <c r="D426" s="238" t="s">
        <v>153</v>
      </c>
      <c r="E426" s="239" t="s">
        <v>1</v>
      </c>
      <c r="F426" s="240" t="s">
        <v>559</v>
      </c>
      <c r="G426" s="237"/>
      <c r="H426" s="241">
        <v>0.29399999999999998</v>
      </c>
      <c r="I426" s="242"/>
      <c r="J426" s="237"/>
      <c r="K426" s="237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153</v>
      </c>
      <c r="AU426" s="247" t="s">
        <v>83</v>
      </c>
      <c r="AV426" s="13" t="s">
        <v>83</v>
      </c>
      <c r="AW426" s="13" t="s">
        <v>30</v>
      </c>
      <c r="AX426" s="13" t="s">
        <v>73</v>
      </c>
      <c r="AY426" s="247" t="s">
        <v>143</v>
      </c>
    </row>
    <row r="427" s="13" customFormat="1">
      <c r="A427" s="13"/>
      <c r="B427" s="236"/>
      <c r="C427" s="237"/>
      <c r="D427" s="238" t="s">
        <v>153</v>
      </c>
      <c r="E427" s="239" t="s">
        <v>1</v>
      </c>
      <c r="F427" s="240" t="s">
        <v>560</v>
      </c>
      <c r="G427" s="237"/>
      <c r="H427" s="241">
        <v>0.218</v>
      </c>
      <c r="I427" s="242"/>
      <c r="J427" s="237"/>
      <c r="K427" s="237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153</v>
      </c>
      <c r="AU427" s="247" t="s">
        <v>83</v>
      </c>
      <c r="AV427" s="13" t="s">
        <v>83</v>
      </c>
      <c r="AW427" s="13" t="s">
        <v>30</v>
      </c>
      <c r="AX427" s="13" t="s">
        <v>73</v>
      </c>
      <c r="AY427" s="247" t="s">
        <v>143</v>
      </c>
    </row>
    <row r="428" s="14" customFormat="1">
      <c r="A428" s="14"/>
      <c r="B428" s="248"/>
      <c r="C428" s="249"/>
      <c r="D428" s="238" t="s">
        <v>153</v>
      </c>
      <c r="E428" s="250" t="s">
        <v>1</v>
      </c>
      <c r="F428" s="251" t="s">
        <v>155</v>
      </c>
      <c r="G428" s="249"/>
      <c r="H428" s="252">
        <v>0.752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153</v>
      </c>
      <c r="AU428" s="258" t="s">
        <v>83</v>
      </c>
      <c r="AV428" s="14" t="s">
        <v>150</v>
      </c>
      <c r="AW428" s="14" t="s">
        <v>30</v>
      </c>
      <c r="AX428" s="14" t="s">
        <v>81</v>
      </c>
      <c r="AY428" s="258" t="s">
        <v>143</v>
      </c>
    </row>
    <row r="429" s="2" customFormat="1" ht="24.15" customHeight="1">
      <c r="A429" s="38"/>
      <c r="B429" s="39"/>
      <c r="C429" s="218" t="s">
        <v>358</v>
      </c>
      <c r="D429" s="218" t="s">
        <v>145</v>
      </c>
      <c r="E429" s="219" t="s">
        <v>561</v>
      </c>
      <c r="F429" s="220" t="s">
        <v>562</v>
      </c>
      <c r="G429" s="221" t="s">
        <v>148</v>
      </c>
      <c r="H429" s="222">
        <v>3.661</v>
      </c>
      <c r="I429" s="223"/>
      <c r="J429" s="224">
        <f>ROUND(I429*H429,2)</f>
        <v>0</v>
      </c>
      <c r="K429" s="220" t="s">
        <v>149</v>
      </c>
      <c r="L429" s="44"/>
      <c r="M429" s="225" t="s">
        <v>1</v>
      </c>
      <c r="N429" s="226" t="s">
        <v>38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150</v>
      </c>
      <c r="AT429" s="229" t="s">
        <v>145</v>
      </c>
      <c r="AU429" s="229" t="s">
        <v>83</v>
      </c>
      <c r="AY429" s="17" t="s">
        <v>143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81</v>
      </c>
      <c r="BK429" s="230">
        <f>ROUND(I429*H429,2)</f>
        <v>0</v>
      </c>
      <c r="BL429" s="17" t="s">
        <v>150</v>
      </c>
      <c r="BM429" s="229" t="s">
        <v>563</v>
      </c>
    </row>
    <row r="430" s="2" customFormat="1">
      <c r="A430" s="38"/>
      <c r="B430" s="39"/>
      <c r="C430" s="40"/>
      <c r="D430" s="231" t="s">
        <v>151</v>
      </c>
      <c r="E430" s="40"/>
      <c r="F430" s="232" t="s">
        <v>564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151</v>
      </c>
      <c r="AU430" s="17" t="s">
        <v>83</v>
      </c>
    </row>
    <row r="431" s="13" customFormat="1">
      <c r="A431" s="13"/>
      <c r="B431" s="236"/>
      <c r="C431" s="237"/>
      <c r="D431" s="238" t="s">
        <v>153</v>
      </c>
      <c r="E431" s="239" t="s">
        <v>1</v>
      </c>
      <c r="F431" s="240" t="s">
        <v>565</v>
      </c>
      <c r="G431" s="237"/>
      <c r="H431" s="241">
        <v>0.48499999999999999</v>
      </c>
      <c r="I431" s="242"/>
      <c r="J431" s="237"/>
      <c r="K431" s="237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153</v>
      </c>
      <c r="AU431" s="247" t="s">
        <v>83</v>
      </c>
      <c r="AV431" s="13" t="s">
        <v>83</v>
      </c>
      <c r="AW431" s="13" t="s">
        <v>30</v>
      </c>
      <c r="AX431" s="13" t="s">
        <v>73</v>
      </c>
      <c r="AY431" s="247" t="s">
        <v>143</v>
      </c>
    </row>
    <row r="432" s="13" customFormat="1">
      <c r="A432" s="13"/>
      <c r="B432" s="236"/>
      <c r="C432" s="237"/>
      <c r="D432" s="238" t="s">
        <v>153</v>
      </c>
      <c r="E432" s="239" t="s">
        <v>1</v>
      </c>
      <c r="F432" s="240" t="s">
        <v>566</v>
      </c>
      <c r="G432" s="237"/>
      <c r="H432" s="241">
        <v>0.72699999999999998</v>
      </c>
      <c r="I432" s="242"/>
      <c r="J432" s="237"/>
      <c r="K432" s="237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153</v>
      </c>
      <c r="AU432" s="247" t="s">
        <v>83</v>
      </c>
      <c r="AV432" s="13" t="s">
        <v>83</v>
      </c>
      <c r="AW432" s="13" t="s">
        <v>30</v>
      </c>
      <c r="AX432" s="13" t="s">
        <v>73</v>
      </c>
      <c r="AY432" s="247" t="s">
        <v>143</v>
      </c>
    </row>
    <row r="433" s="13" customFormat="1">
      <c r="A433" s="13"/>
      <c r="B433" s="236"/>
      <c r="C433" s="237"/>
      <c r="D433" s="238" t="s">
        <v>153</v>
      </c>
      <c r="E433" s="239" t="s">
        <v>1</v>
      </c>
      <c r="F433" s="240" t="s">
        <v>567</v>
      </c>
      <c r="G433" s="237"/>
      <c r="H433" s="241">
        <v>0.42399999999999999</v>
      </c>
      <c r="I433" s="242"/>
      <c r="J433" s="237"/>
      <c r="K433" s="237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153</v>
      </c>
      <c r="AU433" s="247" t="s">
        <v>83</v>
      </c>
      <c r="AV433" s="13" t="s">
        <v>83</v>
      </c>
      <c r="AW433" s="13" t="s">
        <v>30</v>
      </c>
      <c r="AX433" s="13" t="s">
        <v>73</v>
      </c>
      <c r="AY433" s="247" t="s">
        <v>143</v>
      </c>
    </row>
    <row r="434" s="13" customFormat="1">
      <c r="A434" s="13"/>
      <c r="B434" s="236"/>
      <c r="C434" s="237"/>
      <c r="D434" s="238" t="s">
        <v>153</v>
      </c>
      <c r="E434" s="239" t="s">
        <v>1</v>
      </c>
      <c r="F434" s="240" t="s">
        <v>568</v>
      </c>
      <c r="G434" s="237"/>
      <c r="H434" s="241">
        <v>0.66700000000000004</v>
      </c>
      <c r="I434" s="242"/>
      <c r="J434" s="237"/>
      <c r="K434" s="237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153</v>
      </c>
      <c r="AU434" s="247" t="s">
        <v>83</v>
      </c>
      <c r="AV434" s="13" t="s">
        <v>83</v>
      </c>
      <c r="AW434" s="13" t="s">
        <v>30</v>
      </c>
      <c r="AX434" s="13" t="s">
        <v>73</v>
      </c>
      <c r="AY434" s="247" t="s">
        <v>143</v>
      </c>
    </row>
    <row r="435" s="13" customFormat="1">
      <c r="A435" s="13"/>
      <c r="B435" s="236"/>
      <c r="C435" s="237"/>
      <c r="D435" s="238" t="s">
        <v>153</v>
      </c>
      <c r="E435" s="239" t="s">
        <v>1</v>
      </c>
      <c r="F435" s="240" t="s">
        <v>569</v>
      </c>
      <c r="G435" s="237"/>
      <c r="H435" s="241">
        <v>0.70999999999999996</v>
      </c>
      <c r="I435" s="242"/>
      <c r="J435" s="237"/>
      <c r="K435" s="237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153</v>
      </c>
      <c r="AU435" s="247" t="s">
        <v>83</v>
      </c>
      <c r="AV435" s="13" t="s">
        <v>83</v>
      </c>
      <c r="AW435" s="13" t="s">
        <v>30</v>
      </c>
      <c r="AX435" s="13" t="s">
        <v>73</v>
      </c>
      <c r="AY435" s="247" t="s">
        <v>143</v>
      </c>
    </row>
    <row r="436" s="13" customFormat="1">
      <c r="A436" s="13"/>
      <c r="B436" s="236"/>
      <c r="C436" s="237"/>
      <c r="D436" s="238" t="s">
        <v>153</v>
      </c>
      <c r="E436" s="239" t="s">
        <v>1</v>
      </c>
      <c r="F436" s="240" t="s">
        <v>570</v>
      </c>
      <c r="G436" s="237"/>
      <c r="H436" s="241">
        <v>0.64800000000000002</v>
      </c>
      <c r="I436" s="242"/>
      <c r="J436" s="237"/>
      <c r="K436" s="237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153</v>
      </c>
      <c r="AU436" s="247" t="s">
        <v>83</v>
      </c>
      <c r="AV436" s="13" t="s">
        <v>83</v>
      </c>
      <c r="AW436" s="13" t="s">
        <v>30</v>
      </c>
      <c r="AX436" s="13" t="s">
        <v>73</v>
      </c>
      <c r="AY436" s="247" t="s">
        <v>143</v>
      </c>
    </row>
    <row r="437" s="14" customFormat="1">
      <c r="A437" s="14"/>
      <c r="B437" s="248"/>
      <c r="C437" s="249"/>
      <c r="D437" s="238" t="s">
        <v>153</v>
      </c>
      <c r="E437" s="250" t="s">
        <v>1</v>
      </c>
      <c r="F437" s="251" t="s">
        <v>155</v>
      </c>
      <c r="G437" s="249"/>
      <c r="H437" s="252">
        <v>3.661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153</v>
      </c>
      <c r="AU437" s="258" t="s">
        <v>83</v>
      </c>
      <c r="AV437" s="14" t="s">
        <v>150</v>
      </c>
      <c r="AW437" s="14" t="s">
        <v>30</v>
      </c>
      <c r="AX437" s="14" t="s">
        <v>81</v>
      </c>
      <c r="AY437" s="258" t="s">
        <v>143</v>
      </c>
    </row>
    <row r="438" s="2" customFormat="1" ht="24.15" customHeight="1">
      <c r="A438" s="38"/>
      <c r="B438" s="39"/>
      <c r="C438" s="218" t="s">
        <v>571</v>
      </c>
      <c r="D438" s="218" t="s">
        <v>145</v>
      </c>
      <c r="E438" s="219" t="s">
        <v>572</v>
      </c>
      <c r="F438" s="220" t="s">
        <v>573</v>
      </c>
      <c r="G438" s="221" t="s">
        <v>323</v>
      </c>
      <c r="H438" s="222">
        <v>22.399999999999999</v>
      </c>
      <c r="I438" s="223"/>
      <c r="J438" s="224">
        <f>ROUND(I438*H438,2)</f>
        <v>0</v>
      </c>
      <c r="K438" s="220" t="s">
        <v>149</v>
      </c>
      <c r="L438" s="44"/>
      <c r="M438" s="225" t="s">
        <v>1</v>
      </c>
      <c r="N438" s="226" t="s">
        <v>38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150</v>
      </c>
      <c r="AT438" s="229" t="s">
        <v>145</v>
      </c>
      <c r="AU438" s="229" t="s">
        <v>83</v>
      </c>
      <c r="AY438" s="17" t="s">
        <v>143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81</v>
      </c>
      <c r="BK438" s="230">
        <f>ROUND(I438*H438,2)</f>
        <v>0</v>
      </c>
      <c r="BL438" s="17" t="s">
        <v>150</v>
      </c>
      <c r="BM438" s="229" t="s">
        <v>574</v>
      </c>
    </row>
    <row r="439" s="2" customFormat="1">
      <c r="A439" s="38"/>
      <c r="B439" s="39"/>
      <c r="C439" s="40"/>
      <c r="D439" s="231" t="s">
        <v>151</v>
      </c>
      <c r="E439" s="40"/>
      <c r="F439" s="232" t="s">
        <v>575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151</v>
      </c>
      <c r="AU439" s="17" t="s">
        <v>83</v>
      </c>
    </row>
    <row r="440" s="13" customFormat="1">
      <c r="A440" s="13"/>
      <c r="B440" s="236"/>
      <c r="C440" s="237"/>
      <c r="D440" s="238" t="s">
        <v>153</v>
      </c>
      <c r="E440" s="239" t="s">
        <v>1</v>
      </c>
      <c r="F440" s="240" t="s">
        <v>576</v>
      </c>
      <c r="G440" s="237"/>
      <c r="H440" s="241">
        <v>9.5999999999999996</v>
      </c>
      <c r="I440" s="242"/>
      <c r="J440" s="237"/>
      <c r="K440" s="237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153</v>
      </c>
      <c r="AU440" s="247" t="s">
        <v>83</v>
      </c>
      <c r="AV440" s="13" t="s">
        <v>83</v>
      </c>
      <c r="AW440" s="13" t="s">
        <v>30</v>
      </c>
      <c r="AX440" s="13" t="s">
        <v>73</v>
      </c>
      <c r="AY440" s="247" t="s">
        <v>143</v>
      </c>
    </row>
    <row r="441" s="13" customFormat="1">
      <c r="A441" s="13"/>
      <c r="B441" s="236"/>
      <c r="C441" s="237"/>
      <c r="D441" s="238" t="s">
        <v>153</v>
      </c>
      <c r="E441" s="239" t="s">
        <v>1</v>
      </c>
      <c r="F441" s="240" t="s">
        <v>577</v>
      </c>
      <c r="G441" s="237"/>
      <c r="H441" s="241">
        <v>5.2000000000000002</v>
      </c>
      <c r="I441" s="242"/>
      <c r="J441" s="237"/>
      <c r="K441" s="237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153</v>
      </c>
      <c r="AU441" s="247" t="s">
        <v>83</v>
      </c>
      <c r="AV441" s="13" t="s">
        <v>83</v>
      </c>
      <c r="AW441" s="13" t="s">
        <v>30</v>
      </c>
      <c r="AX441" s="13" t="s">
        <v>73</v>
      </c>
      <c r="AY441" s="247" t="s">
        <v>143</v>
      </c>
    </row>
    <row r="442" s="13" customFormat="1">
      <c r="A442" s="13"/>
      <c r="B442" s="236"/>
      <c r="C442" s="237"/>
      <c r="D442" s="238" t="s">
        <v>153</v>
      </c>
      <c r="E442" s="239" t="s">
        <v>1</v>
      </c>
      <c r="F442" s="240" t="s">
        <v>578</v>
      </c>
      <c r="G442" s="237"/>
      <c r="H442" s="241">
        <v>4</v>
      </c>
      <c r="I442" s="242"/>
      <c r="J442" s="237"/>
      <c r="K442" s="237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153</v>
      </c>
      <c r="AU442" s="247" t="s">
        <v>83</v>
      </c>
      <c r="AV442" s="13" t="s">
        <v>83</v>
      </c>
      <c r="AW442" s="13" t="s">
        <v>30</v>
      </c>
      <c r="AX442" s="13" t="s">
        <v>73</v>
      </c>
      <c r="AY442" s="247" t="s">
        <v>143</v>
      </c>
    </row>
    <row r="443" s="13" customFormat="1">
      <c r="A443" s="13"/>
      <c r="B443" s="236"/>
      <c r="C443" s="237"/>
      <c r="D443" s="238" t="s">
        <v>153</v>
      </c>
      <c r="E443" s="239" t="s">
        <v>1</v>
      </c>
      <c r="F443" s="240" t="s">
        <v>579</v>
      </c>
      <c r="G443" s="237"/>
      <c r="H443" s="241">
        <v>3.6000000000000001</v>
      </c>
      <c r="I443" s="242"/>
      <c r="J443" s="237"/>
      <c r="K443" s="237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153</v>
      </c>
      <c r="AU443" s="247" t="s">
        <v>83</v>
      </c>
      <c r="AV443" s="13" t="s">
        <v>83</v>
      </c>
      <c r="AW443" s="13" t="s">
        <v>30</v>
      </c>
      <c r="AX443" s="13" t="s">
        <v>73</v>
      </c>
      <c r="AY443" s="247" t="s">
        <v>143</v>
      </c>
    </row>
    <row r="444" s="14" customFormat="1">
      <c r="A444" s="14"/>
      <c r="B444" s="248"/>
      <c r="C444" s="249"/>
      <c r="D444" s="238" t="s">
        <v>153</v>
      </c>
      <c r="E444" s="250" t="s">
        <v>1</v>
      </c>
      <c r="F444" s="251" t="s">
        <v>155</v>
      </c>
      <c r="G444" s="249"/>
      <c r="H444" s="252">
        <v>22.399999999999999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8" t="s">
        <v>153</v>
      </c>
      <c r="AU444" s="258" t="s">
        <v>83</v>
      </c>
      <c r="AV444" s="14" t="s">
        <v>150</v>
      </c>
      <c r="AW444" s="14" t="s">
        <v>30</v>
      </c>
      <c r="AX444" s="14" t="s">
        <v>81</v>
      </c>
      <c r="AY444" s="258" t="s">
        <v>143</v>
      </c>
    </row>
    <row r="445" s="2" customFormat="1" ht="37.8" customHeight="1">
      <c r="A445" s="38"/>
      <c r="B445" s="39"/>
      <c r="C445" s="218" t="s">
        <v>362</v>
      </c>
      <c r="D445" s="218" t="s">
        <v>145</v>
      </c>
      <c r="E445" s="219" t="s">
        <v>580</v>
      </c>
      <c r="F445" s="220" t="s">
        <v>581</v>
      </c>
      <c r="G445" s="221" t="s">
        <v>180</v>
      </c>
      <c r="H445" s="222">
        <v>57.628</v>
      </c>
      <c r="I445" s="223"/>
      <c r="J445" s="224">
        <f>ROUND(I445*H445,2)</f>
        <v>0</v>
      </c>
      <c r="K445" s="220" t="s">
        <v>149</v>
      </c>
      <c r="L445" s="44"/>
      <c r="M445" s="225" t="s">
        <v>1</v>
      </c>
      <c r="N445" s="226" t="s">
        <v>38</v>
      </c>
      <c r="O445" s="91"/>
      <c r="P445" s="227">
        <f>O445*H445</f>
        <v>0</v>
      </c>
      <c r="Q445" s="227">
        <v>0</v>
      </c>
      <c r="R445" s="227">
        <f>Q445*H445</f>
        <v>0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150</v>
      </c>
      <c r="AT445" s="229" t="s">
        <v>145</v>
      </c>
      <c r="AU445" s="229" t="s">
        <v>83</v>
      </c>
      <c r="AY445" s="17" t="s">
        <v>143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81</v>
      </c>
      <c r="BK445" s="230">
        <f>ROUND(I445*H445,2)</f>
        <v>0</v>
      </c>
      <c r="BL445" s="17" t="s">
        <v>150</v>
      </c>
      <c r="BM445" s="229" t="s">
        <v>582</v>
      </c>
    </row>
    <row r="446" s="2" customFormat="1">
      <c r="A446" s="38"/>
      <c r="B446" s="39"/>
      <c r="C446" s="40"/>
      <c r="D446" s="231" t="s">
        <v>151</v>
      </c>
      <c r="E446" s="40"/>
      <c r="F446" s="232" t="s">
        <v>583</v>
      </c>
      <c r="G446" s="40"/>
      <c r="H446" s="40"/>
      <c r="I446" s="233"/>
      <c r="J446" s="40"/>
      <c r="K446" s="40"/>
      <c r="L446" s="44"/>
      <c r="M446" s="234"/>
      <c r="N446" s="235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151</v>
      </c>
      <c r="AU446" s="17" t="s">
        <v>83</v>
      </c>
    </row>
    <row r="447" s="13" customFormat="1">
      <c r="A447" s="13"/>
      <c r="B447" s="236"/>
      <c r="C447" s="237"/>
      <c r="D447" s="238" t="s">
        <v>153</v>
      </c>
      <c r="E447" s="239" t="s">
        <v>1</v>
      </c>
      <c r="F447" s="240" t="s">
        <v>584</v>
      </c>
      <c r="G447" s="237"/>
      <c r="H447" s="241">
        <v>57.628</v>
      </c>
      <c r="I447" s="242"/>
      <c r="J447" s="237"/>
      <c r="K447" s="237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153</v>
      </c>
      <c r="AU447" s="247" t="s">
        <v>83</v>
      </c>
      <c r="AV447" s="13" t="s">
        <v>83</v>
      </c>
      <c r="AW447" s="13" t="s">
        <v>30</v>
      </c>
      <c r="AX447" s="13" t="s">
        <v>73</v>
      </c>
      <c r="AY447" s="247" t="s">
        <v>143</v>
      </c>
    </row>
    <row r="448" s="14" customFormat="1">
      <c r="A448" s="14"/>
      <c r="B448" s="248"/>
      <c r="C448" s="249"/>
      <c r="D448" s="238" t="s">
        <v>153</v>
      </c>
      <c r="E448" s="250" t="s">
        <v>1</v>
      </c>
      <c r="F448" s="251" t="s">
        <v>155</v>
      </c>
      <c r="G448" s="249"/>
      <c r="H448" s="252">
        <v>57.628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8" t="s">
        <v>153</v>
      </c>
      <c r="AU448" s="258" t="s">
        <v>83</v>
      </c>
      <c r="AV448" s="14" t="s">
        <v>150</v>
      </c>
      <c r="AW448" s="14" t="s">
        <v>30</v>
      </c>
      <c r="AX448" s="14" t="s">
        <v>81</v>
      </c>
      <c r="AY448" s="258" t="s">
        <v>143</v>
      </c>
    </row>
    <row r="449" s="12" customFormat="1" ht="22.8" customHeight="1">
      <c r="A449" s="12"/>
      <c r="B449" s="202"/>
      <c r="C449" s="203"/>
      <c r="D449" s="204" t="s">
        <v>72</v>
      </c>
      <c r="E449" s="216" t="s">
        <v>585</v>
      </c>
      <c r="F449" s="216" t="s">
        <v>586</v>
      </c>
      <c r="G449" s="203"/>
      <c r="H449" s="203"/>
      <c r="I449" s="206"/>
      <c r="J449" s="217">
        <f>BK449</f>
        <v>0</v>
      </c>
      <c r="K449" s="203"/>
      <c r="L449" s="208"/>
      <c r="M449" s="209"/>
      <c r="N449" s="210"/>
      <c r="O449" s="210"/>
      <c r="P449" s="211">
        <f>SUM(P450:P461)</f>
        <v>0</v>
      </c>
      <c r="Q449" s="210"/>
      <c r="R449" s="211">
        <f>SUM(R450:R461)</f>
        <v>0</v>
      </c>
      <c r="S449" s="210"/>
      <c r="T449" s="212">
        <f>SUM(T450:T461)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3" t="s">
        <v>81</v>
      </c>
      <c r="AT449" s="214" t="s">
        <v>72</v>
      </c>
      <c r="AU449" s="214" t="s">
        <v>81</v>
      </c>
      <c r="AY449" s="213" t="s">
        <v>143</v>
      </c>
      <c r="BK449" s="215">
        <f>SUM(BK450:BK461)</f>
        <v>0</v>
      </c>
    </row>
    <row r="450" s="2" customFormat="1" ht="24.15" customHeight="1">
      <c r="A450" s="38"/>
      <c r="B450" s="39"/>
      <c r="C450" s="218" t="s">
        <v>587</v>
      </c>
      <c r="D450" s="218" t="s">
        <v>145</v>
      </c>
      <c r="E450" s="219" t="s">
        <v>588</v>
      </c>
      <c r="F450" s="220" t="s">
        <v>589</v>
      </c>
      <c r="G450" s="221" t="s">
        <v>167</v>
      </c>
      <c r="H450" s="222">
        <v>66.861999999999995</v>
      </c>
      <c r="I450" s="223"/>
      <c r="J450" s="224">
        <f>ROUND(I450*H450,2)</f>
        <v>0</v>
      </c>
      <c r="K450" s="220" t="s">
        <v>149</v>
      </c>
      <c r="L450" s="44"/>
      <c r="M450" s="225" t="s">
        <v>1</v>
      </c>
      <c r="N450" s="226" t="s">
        <v>38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150</v>
      </c>
      <c r="AT450" s="229" t="s">
        <v>145</v>
      </c>
      <c r="AU450" s="229" t="s">
        <v>83</v>
      </c>
      <c r="AY450" s="17" t="s">
        <v>143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81</v>
      </c>
      <c r="BK450" s="230">
        <f>ROUND(I450*H450,2)</f>
        <v>0</v>
      </c>
      <c r="BL450" s="17" t="s">
        <v>150</v>
      </c>
      <c r="BM450" s="229" t="s">
        <v>590</v>
      </c>
    </row>
    <row r="451" s="2" customFormat="1">
      <c r="A451" s="38"/>
      <c r="B451" s="39"/>
      <c r="C451" s="40"/>
      <c r="D451" s="231" t="s">
        <v>151</v>
      </c>
      <c r="E451" s="40"/>
      <c r="F451" s="232" t="s">
        <v>591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151</v>
      </c>
      <c r="AU451" s="17" t="s">
        <v>83</v>
      </c>
    </row>
    <row r="452" s="2" customFormat="1" ht="24.15" customHeight="1">
      <c r="A452" s="38"/>
      <c r="B452" s="39"/>
      <c r="C452" s="218" t="s">
        <v>377</v>
      </c>
      <c r="D452" s="218" t="s">
        <v>145</v>
      </c>
      <c r="E452" s="219" t="s">
        <v>592</v>
      </c>
      <c r="F452" s="220" t="s">
        <v>593</v>
      </c>
      <c r="G452" s="221" t="s">
        <v>167</v>
      </c>
      <c r="H452" s="222">
        <v>66.861999999999995</v>
      </c>
      <c r="I452" s="223"/>
      <c r="J452" s="224">
        <f>ROUND(I452*H452,2)</f>
        <v>0</v>
      </c>
      <c r="K452" s="220" t="s">
        <v>149</v>
      </c>
      <c r="L452" s="44"/>
      <c r="M452" s="225" t="s">
        <v>1</v>
      </c>
      <c r="N452" s="226" t="s">
        <v>38</v>
      </c>
      <c r="O452" s="91"/>
      <c r="P452" s="227">
        <f>O452*H452</f>
        <v>0</v>
      </c>
      <c r="Q452" s="227">
        <v>0</v>
      </c>
      <c r="R452" s="227">
        <f>Q452*H452</f>
        <v>0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150</v>
      </c>
      <c r="AT452" s="229" t="s">
        <v>145</v>
      </c>
      <c r="AU452" s="229" t="s">
        <v>83</v>
      </c>
      <c r="AY452" s="17" t="s">
        <v>143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81</v>
      </c>
      <c r="BK452" s="230">
        <f>ROUND(I452*H452,2)</f>
        <v>0</v>
      </c>
      <c r="BL452" s="17" t="s">
        <v>150</v>
      </c>
      <c r="BM452" s="229" t="s">
        <v>594</v>
      </c>
    </row>
    <row r="453" s="2" customFormat="1">
      <c r="A453" s="38"/>
      <c r="B453" s="39"/>
      <c r="C453" s="40"/>
      <c r="D453" s="231" t="s">
        <v>151</v>
      </c>
      <c r="E453" s="40"/>
      <c r="F453" s="232" t="s">
        <v>595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151</v>
      </c>
      <c r="AU453" s="17" t="s">
        <v>83</v>
      </c>
    </row>
    <row r="454" s="2" customFormat="1" ht="24.15" customHeight="1">
      <c r="A454" s="38"/>
      <c r="B454" s="39"/>
      <c r="C454" s="218" t="s">
        <v>596</v>
      </c>
      <c r="D454" s="218" t="s">
        <v>145</v>
      </c>
      <c r="E454" s="219" t="s">
        <v>597</v>
      </c>
      <c r="F454" s="220" t="s">
        <v>598</v>
      </c>
      <c r="G454" s="221" t="s">
        <v>167</v>
      </c>
      <c r="H454" s="222">
        <v>1337.24</v>
      </c>
      <c r="I454" s="223"/>
      <c r="J454" s="224">
        <f>ROUND(I454*H454,2)</f>
        <v>0</v>
      </c>
      <c r="K454" s="220" t="s">
        <v>149</v>
      </c>
      <c r="L454" s="44"/>
      <c r="M454" s="225" t="s">
        <v>1</v>
      </c>
      <c r="N454" s="226" t="s">
        <v>38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150</v>
      </c>
      <c r="AT454" s="229" t="s">
        <v>145</v>
      </c>
      <c r="AU454" s="229" t="s">
        <v>83</v>
      </c>
      <c r="AY454" s="17" t="s">
        <v>143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81</v>
      </c>
      <c r="BK454" s="230">
        <f>ROUND(I454*H454,2)</f>
        <v>0</v>
      </c>
      <c r="BL454" s="17" t="s">
        <v>150</v>
      </c>
      <c r="BM454" s="229" t="s">
        <v>599</v>
      </c>
    </row>
    <row r="455" s="2" customFormat="1">
      <c r="A455" s="38"/>
      <c r="B455" s="39"/>
      <c r="C455" s="40"/>
      <c r="D455" s="231" t="s">
        <v>151</v>
      </c>
      <c r="E455" s="40"/>
      <c r="F455" s="232" t="s">
        <v>600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151</v>
      </c>
      <c r="AU455" s="17" t="s">
        <v>83</v>
      </c>
    </row>
    <row r="456" s="13" customFormat="1">
      <c r="A456" s="13"/>
      <c r="B456" s="236"/>
      <c r="C456" s="237"/>
      <c r="D456" s="238" t="s">
        <v>153</v>
      </c>
      <c r="E456" s="239" t="s">
        <v>1</v>
      </c>
      <c r="F456" s="240" t="s">
        <v>601</v>
      </c>
      <c r="G456" s="237"/>
      <c r="H456" s="241">
        <v>1337.24</v>
      </c>
      <c r="I456" s="242"/>
      <c r="J456" s="237"/>
      <c r="K456" s="237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153</v>
      </c>
      <c r="AU456" s="247" t="s">
        <v>83</v>
      </c>
      <c r="AV456" s="13" t="s">
        <v>83</v>
      </c>
      <c r="AW456" s="13" t="s">
        <v>30</v>
      </c>
      <c r="AX456" s="13" t="s">
        <v>73</v>
      </c>
      <c r="AY456" s="247" t="s">
        <v>143</v>
      </c>
    </row>
    <row r="457" s="14" customFormat="1">
      <c r="A457" s="14"/>
      <c r="B457" s="248"/>
      <c r="C457" s="249"/>
      <c r="D457" s="238" t="s">
        <v>153</v>
      </c>
      <c r="E457" s="250" t="s">
        <v>1</v>
      </c>
      <c r="F457" s="251" t="s">
        <v>155</v>
      </c>
      <c r="G457" s="249"/>
      <c r="H457" s="252">
        <v>1337.24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8" t="s">
        <v>153</v>
      </c>
      <c r="AU457" s="258" t="s">
        <v>83</v>
      </c>
      <c r="AV457" s="14" t="s">
        <v>150</v>
      </c>
      <c r="AW457" s="14" t="s">
        <v>30</v>
      </c>
      <c r="AX457" s="14" t="s">
        <v>81</v>
      </c>
      <c r="AY457" s="258" t="s">
        <v>143</v>
      </c>
    </row>
    <row r="458" s="2" customFormat="1" ht="33" customHeight="1">
      <c r="A458" s="38"/>
      <c r="B458" s="39"/>
      <c r="C458" s="218" t="s">
        <v>381</v>
      </c>
      <c r="D458" s="218" t="s">
        <v>145</v>
      </c>
      <c r="E458" s="219" t="s">
        <v>602</v>
      </c>
      <c r="F458" s="220" t="s">
        <v>603</v>
      </c>
      <c r="G458" s="221" t="s">
        <v>167</v>
      </c>
      <c r="H458" s="222">
        <v>4.0170000000000003</v>
      </c>
      <c r="I458" s="223"/>
      <c r="J458" s="224">
        <f>ROUND(I458*H458,2)</f>
        <v>0</v>
      </c>
      <c r="K458" s="220" t="s">
        <v>149</v>
      </c>
      <c r="L458" s="44"/>
      <c r="M458" s="225" t="s">
        <v>1</v>
      </c>
      <c r="N458" s="226" t="s">
        <v>38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150</v>
      </c>
      <c r="AT458" s="229" t="s">
        <v>145</v>
      </c>
      <c r="AU458" s="229" t="s">
        <v>83</v>
      </c>
      <c r="AY458" s="17" t="s">
        <v>143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81</v>
      </c>
      <c r="BK458" s="230">
        <f>ROUND(I458*H458,2)</f>
        <v>0</v>
      </c>
      <c r="BL458" s="17" t="s">
        <v>150</v>
      </c>
      <c r="BM458" s="229" t="s">
        <v>604</v>
      </c>
    </row>
    <row r="459" s="2" customFormat="1">
      <c r="A459" s="38"/>
      <c r="B459" s="39"/>
      <c r="C459" s="40"/>
      <c r="D459" s="231" t="s">
        <v>151</v>
      </c>
      <c r="E459" s="40"/>
      <c r="F459" s="232" t="s">
        <v>605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151</v>
      </c>
      <c r="AU459" s="17" t="s">
        <v>83</v>
      </c>
    </row>
    <row r="460" s="2" customFormat="1" ht="44.25" customHeight="1">
      <c r="A460" s="38"/>
      <c r="B460" s="39"/>
      <c r="C460" s="218" t="s">
        <v>606</v>
      </c>
      <c r="D460" s="218" t="s">
        <v>145</v>
      </c>
      <c r="E460" s="219" t="s">
        <v>607</v>
      </c>
      <c r="F460" s="220" t="s">
        <v>608</v>
      </c>
      <c r="G460" s="221" t="s">
        <v>167</v>
      </c>
      <c r="H460" s="222">
        <v>62.844999999999999</v>
      </c>
      <c r="I460" s="223"/>
      <c r="J460" s="224">
        <f>ROUND(I460*H460,2)</f>
        <v>0</v>
      </c>
      <c r="K460" s="220" t="s">
        <v>149</v>
      </c>
      <c r="L460" s="44"/>
      <c r="M460" s="225" t="s">
        <v>1</v>
      </c>
      <c r="N460" s="226" t="s">
        <v>38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150</v>
      </c>
      <c r="AT460" s="229" t="s">
        <v>145</v>
      </c>
      <c r="AU460" s="229" t="s">
        <v>83</v>
      </c>
      <c r="AY460" s="17" t="s">
        <v>143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81</v>
      </c>
      <c r="BK460" s="230">
        <f>ROUND(I460*H460,2)</f>
        <v>0</v>
      </c>
      <c r="BL460" s="17" t="s">
        <v>150</v>
      </c>
      <c r="BM460" s="229" t="s">
        <v>609</v>
      </c>
    </row>
    <row r="461" s="2" customFormat="1">
      <c r="A461" s="38"/>
      <c r="B461" s="39"/>
      <c r="C461" s="40"/>
      <c r="D461" s="231" t="s">
        <v>151</v>
      </c>
      <c r="E461" s="40"/>
      <c r="F461" s="232" t="s">
        <v>610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151</v>
      </c>
      <c r="AU461" s="17" t="s">
        <v>83</v>
      </c>
    </row>
    <row r="462" s="12" customFormat="1" ht="22.8" customHeight="1">
      <c r="A462" s="12"/>
      <c r="B462" s="202"/>
      <c r="C462" s="203"/>
      <c r="D462" s="204" t="s">
        <v>72</v>
      </c>
      <c r="E462" s="216" t="s">
        <v>611</v>
      </c>
      <c r="F462" s="216" t="s">
        <v>612</v>
      </c>
      <c r="G462" s="203"/>
      <c r="H462" s="203"/>
      <c r="I462" s="206"/>
      <c r="J462" s="217">
        <f>BK462</f>
        <v>0</v>
      </c>
      <c r="K462" s="203"/>
      <c r="L462" s="208"/>
      <c r="M462" s="209"/>
      <c r="N462" s="210"/>
      <c r="O462" s="210"/>
      <c r="P462" s="211">
        <f>SUM(P463:P464)</f>
        <v>0</v>
      </c>
      <c r="Q462" s="210"/>
      <c r="R462" s="211">
        <f>SUM(R463:R464)</f>
        <v>0</v>
      </c>
      <c r="S462" s="210"/>
      <c r="T462" s="212">
        <f>SUM(T463:T464)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3" t="s">
        <v>81</v>
      </c>
      <c r="AT462" s="214" t="s">
        <v>72</v>
      </c>
      <c r="AU462" s="214" t="s">
        <v>81</v>
      </c>
      <c r="AY462" s="213" t="s">
        <v>143</v>
      </c>
      <c r="BK462" s="215">
        <f>SUM(BK463:BK464)</f>
        <v>0</v>
      </c>
    </row>
    <row r="463" s="2" customFormat="1" ht="16.5" customHeight="1">
      <c r="A463" s="38"/>
      <c r="B463" s="39"/>
      <c r="C463" s="218" t="s">
        <v>387</v>
      </c>
      <c r="D463" s="218" t="s">
        <v>145</v>
      </c>
      <c r="E463" s="219" t="s">
        <v>613</v>
      </c>
      <c r="F463" s="220" t="s">
        <v>614</v>
      </c>
      <c r="G463" s="221" t="s">
        <v>167</v>
      </c>
      <c r="H463" s="222">
        <v>144.238</v>
      </c>
      <c r="I463" s="223"/>
      <c r="J463" s="224">
        <f>ROUND(I463*H463,2)</f>
        <v>0</v>
      </c>
      <c r="K463" s="220" t="s">
        <v>149</v>
      </c>
      <c r="L463" s="44"/>
      <c r="M463" s="225" t="s">
        <v>1</v>
      </c>
      <c r="N463" s="226" t="s">
        <v>38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150</v>
      </c>
      <c r="AT463" s="229" t="s">
        <v>145</v>
      </c>
      <c r="AU463" s="229" t="s">
        <v>83</v>
      </c>
      <c r="AY463" s="17" t="s">
        <v>143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81</v>
      </c>
      <c r="BK463" s="230">
        <f>ROUND(I463*H463,2)</f>
        <v>0</v>
      </c>
      <c r="BL463" s="17" t="s">
        <v>150</v>
      </c>
      <c r="BM463" s="229" t="s">
        <v>615</v>
      </c>
    </row>
    <row r="464" s="2" customFormat="1">
      <c r="A464" s="38"/>
      <c r="B464" s="39"/>
      <c r="C464" s="40"/>
      <c r="D464" s="231" t="s">
        <v>151</v>
      </c>
      <c r="E464" s="40"/>
      <c r="F464" s="232" t="s">
        <v>616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151</v>
      </c>
      <c r="AU464" s="17" t="s">
        <v>83</v>
      </c>
    </row>
    <row r="465" s="12" customFormat="1" ht="25.92" customHeight="1">
      <c r="A465" s="12"/>
      <c r="B465" s="202"/>
      <c r="C465" s="203"/>
      <c r="D465" s="204" t="s">
        <v>72</v>
      </c>
      <c r="E465" s="205" t="s">
        <v>617</v>
      </c>
      <c r="F465" s="205" t="s">
        <v>618</v>
      </c>
      <c r="G465" s="203"/>
      <c r="H465" s="203"/>
      <c r="I465" s="206"/>
      <c r="J465" s="207">
        <f>BK465</f>
        <v>0</v>
      </c>
      <c r="K465" s="203"/>
      <c r="L465" s="208"/>
      <c r="M465" s="209"/>
      <c r="N465" s="210"/>
      <c r="O465" s="210"/>
      <c r="P465" s="211">
        <f>P466+P482+P508+P524+P533+P538+P549+P559+P594+P604+P693+P714+P752+P786+P788</f>
        <v>0</v>
      </c>
      <c r="Q465" s="210"/>
      <c r="R465" s="211">
        <f>R466+R482+R508+R524+R533+R538+R549+R559+R594+R604+R693+R714+R752+R786+R788</f>
        <v>1.3173327699999999</v>
      </c>
      <c r="S465" s="210"/>
      <c r="T465" s="212">
        <f>T466+T482+T508+T524+T533+T538+T549+T559+T594+T604+T693+T714+T752+T786+T788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3" t="s">
        <v>83</v>
      </c>
      <c r="AT465" s="214" t="s">
        <v>72</v>
      </c>
      <c r="AU465" s="214" t="s">
        <v>73</v>
      </c>
      <c r="AY465" s="213" t="s">
        <v>143</v>
      </c>
      <c r="BK465" s="215">
        <f>BK466+BK482+BK508+BK524+BK533+BK538+BK549+BK559+BK594+BK604+BK693+BK714+BK752+BK786+BK788</f>
        <v>0</v>
      </c>
    </row>
    <row r="466" s="12" customFormat="1" ht="22.8" customHeight="1">
      <c r="A466" s="12"/>
      <c r="B466" s="202"/>
      <c r="C466" s="203"/>
      <c r="D466" s="204" t="s">
        <v>72</v>
      </c>
      <c r="E466" s="216" t="s">
        <v>619</v>
      </c>
      <c r="F466" s="216" t="s">
        <v>620</v>
      </c>
      <c r="G466" s="203"/>
      <c r="H466" s="203"/>
      <c r="I466" s="206"/>
      <c r="J466" s="217">
        <f>BK466</f>
        <v>0</v>
      </c>
      <c r="K466" s="203"/>
      <c r="L466" s="208"/>
      <c r="M466" s="209"/>
      <c r="N466" s="210"/>
      <c r="O466" s="210"/>
      <c r="P466" s="211">
        <f>SUM(P467:P481)</f>
        <v>0</v>
      </c>
      <c r="Q466" s="210"/>
      <c r="R466" s="211">
        <f>SUM(R467:R481)</f>
        <v>0</v>
      </c>
      <c r="S466" s="210"/>
      <c r="T466" s="212">
        <f>SUM(T467:T481)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3" t="s">
        <v>83</v>
      </c>
      <c r="AT466" s="214" t="s">
        <v>72</v>
      </c>
      <c r="AU466" s="214" t="s">
        <v>81</v>
      </c>
      <c r="AY466" s="213" t="s">
        <v>143</v>
      </c>
      <c r="BK466" s="215">
        <f>SUM(BK467:BK481)</f>
        <v>0</v>
      </c>
    </row>
    <row r="467" s="2" customFormat="1" ht="24.15" customHeight="1">
      <c r="A467" s="38"/>
      <c r="B467" s="39"/>
      <c r="C467" s="218" t="s">
        <v>621</v>
      </c>
      <c r="D467" s="218" t="s">
        <v>145</v>
      </c>
      <c r="E467" s="219" t="s">
        <v>622</v>
      </c>
      <c r="F467" s="220" t="s">
        <v>623</v>
      </c>
      <c r="G467" s="221" t="s">
        <v>180</v>
      </c>
      <c r="H467" s="222">
        <v>304.13600000000002</v>
      </c>
      <c r="I467" s="223"/>
      <c r="J467" s="224">
        <f>ROUND(I467*H467,2)</f>
        <v>0</v>
      </c>
      <c r="K467" s="220" t="s">
        <v>149</v>
      </c>
      <c r="L467" s="44"/>
      <c r="M467" s="225" t="s">
        <v>1</v>
      </c>
      <c r="N467" s="226" t="s">
        <v>38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195</v>
      </c>
      <c r="AT467" s="229" t="s">
        <v>145</v>
      </c>
      <c r="AU467" s="229" t="s">
        <v>83</v>
      </c>
      <c r="AY467" s="17" t="s">
        <v>143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81</v>
      </c>
      <c r="BK467" s="230">
        <f>ROUND(I467*H467,2)</f>
        <v>0</v>
      </c>
      <c r="BL467" s="17" t="s">
        <v>195</v>
      </c>
      <c r="BM467" s="229" t="s">
        <v>624</v>
      </c>
    </row>
    <row r="468" s="2" customFormat="1">
      <c r="A468" s="38"/>
      <c r="B468" s="39"/>
      <c r="C468" s="40"/>
      <c r="D468" s="231" t="s">
        <v>151</v>
      </c>
      <c r="E468" s="40"/>
      <c r="F468" s="232" t="s">
        <v>625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151</v>
      </c>
      <c r="AU468" s="17" t="s">
        <v>83</v>
      </c>
    </row>
    <row r="469" s="13" customFormat="1">
      <c r="A469" s="13"/>
      <c r="B469" s="236"/>
      <c r="C469" s="237"/>
      <c r="D469" s="238" t="s">
        <v>153</v>
      </c>
      <c r="E469" s="239" t="s">
        <v>1</v>
      </c>
      <c r="F469" s="240" t="s">
        <v>626</v>
      </c>
      <c r="G469" s="237"/>
      <c r="H469" s="241">
        <v>304.13600000000002</v>
      </c>
      <c r="I469" s="242"/>
      <c r="J469" s="237"/>
      <c r="K469" s="237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153</v>
      </c>
      <c r="AU469" s="247" t="s">
        <v>83</v>
      </c>
      <c r="AV469" s="13" t="s">
        <v>83</v>
      </c>
      <c r="AW469" s="13" t="s">
        <v>30</v>
      </c>
      <c r="AX469" s="13" t="s">
        <v>81</v>
      </c>
      <c r="AY469" s="247" t="s">
        <v>143</v>
      </c>
    </row>
    <row r="470" s="2" customFormat="1" ht="16.5" customHeight="1">
      <c r="A470" s="38"/>
      <c r="B470" s="39"/>
      <c r="C470" s="259" t="s">
        <v>391</v>
      </c>
      <c r="D470" s="259" t="s">
        <v>219</v>
      </c>
      <c r="E470" s="260" t="s">
        <v>627</v>
      </c>
      <c r="F470" s="261" t="s">
        <v>628</v>
      </c>
      <c r="G470" s="262" t="s">
        <v>167</v>
      </c>
      <c r="H470" s="263">
        <v>0.10000000000000001</v>
      </c>
      <c r="I470" s="264"/>
      <c r="J470" s="265">
        <f>ROUND(I470*H470,2)</f>
        <v>0</v>
      </c>
      <c r="K470" s="261" t="s">
        <v>149</v>
      </c>
      <c r="L470" s="266"/>
      <c r="M470" s="267" t="s">
        <v>1</v>
      </c>
      <c r="N470" s="268" t="s">
        <v>38</v>
      </c>
      <c r="O470" s="91"/>
      <c r="P470" s="227">
        <f>O470*H470</f>
        <v>0</v>
      </c>
      <c r="Q470" s="227">
        <v>0</v>
      </c>
      <c r="R470" s="227">
        <f>Q470*H470</f>
        <v>0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239</v>
      </c>
      <c r="AT470" s="229" t="s">
        <v>219</v>
      </c>
      <c r="AU470" s="229" t="s">
        <v>83</v>
      </c>
      <c r="AY470" s="17" t="s">
        <v>143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81</v>
      </c>
      <c r="BK470" s="230">
        <f>ROUND(I470*H470,2)</f>
        <v>0</v>
      </c>
      <c r="BL470" s="17" t="s">
        <v>195</v>
      </c>
      <c r="BM470" s="229" t="s">
        <v>629</v>
      </c>
    </row>
    <row r="471" s="2" customFormat="1">
      <c r="A471" s="38"/>
      <c r="B471" s="39"/>
      <c r="C471" s="40"/>
      <c r="D471" s="238" t="s">
        <v>258</v>
      </c>
      <c r="E471" s="40"/>
      <c r="F471" s="269" t="s">
        <v>630</v>
      </c>
      <c r="G471" s="40"/>
      <c r="H471" s="40"/>
      <c r="I471" s="233"/>
      <c r="J471" s="40"/>
      <c r="K471" s="40"/>
      <c r="L471" s="44"/>
      <c r="M471" s="234"/>
      <c r="N471" s="235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258</v>
      </c>
      <c r="AU471" s="17" t="s">
        <v>83</v>
      </c>
    </row>
    <row r="472" s="13" customFormat="1">
      <c r="A472" s="13"/>
      <c r="B472" s="236"/>
      <c r="C472" s="237"/>
      <c r="D472" s="238" t="s">
        <v>153</v>
      </c>
      <c r="E472" s="239" t="s">
        <v>1</v>
      </c>
      <c r="F472" s="240" t="s">
        <v>631</v>
      </c>
      <c r="G472" s="237"/>
      <c r="H472" s="241">
        <v>0.10000000000000001</v>
      </c>
      <c r="I472" s="242"/>
      <c r="J472" s="237"/>
      <c r="K472" s="237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153</v>
      </c>
      <c r="AU472" s="247" t="s">
        <v>83</v>
      </c>
      <c r="AV472" s="13" t="s">
        <v>83</v>
      </c>
      <c r="AW472" s="13" t="s">
        <v>30</v>
      </c>
      <c r="AX472" s="13" t="s">
        <v>73</v>
      </c>
      <c r="AY472" s="247" t="s">
        <v>143</v>
      </c>
    </row>
    <row r="473" s="14" customFormat="1">
      <c r="A473" s="14"/>
      <c r="B473" s="248"/>
      <c r="C473" s="249"/>
      <c r="D473" s="238" t="s">
        <v>153</v>
      </c>
      <c r="E473" s="250" t="s">
        <v>1</v>
      </c>
      <c r="F473" s="251" t="s">
        <v>155</v>
      </c>
      <c r="G473" s="249"/>
      <c r="H473" s="252">
        <v>0.10000000000000001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153</v>
      </c>
      <c r="AU473" s="258" t="s">
        <v>83</v>
      </c>
      <c r="AV473" s="14" t="s">
        <v>150</v>
      </c>
      <c r="AW473" s="14" t="s">
        <v>30</v>
      </c>
      <c r="AX473" s="14" t="s">
        <v>81</v>
      </c>
      <c r="AY473" s="258" t="s">
        <v>143</v>
      </c>
    </row>
    <row r="474" s="2" customFormat="1" ht="24.15" customHeight="1">
      <c r="A474" s="38"/>
      <c r="B474" s="39"/>
      <c r="C474" s="218" t="s">
        <v>632</v>
      </c>
      <c r="D474" s="218" t="s">
        <v>145</v>
      </c>
      <c r="E474" s="219" t="s">
        <v>633</v>
      </c>
      <c r="F474" s="220" t="s">
        <v>634</v>
      </c>
      <c r="G474" s="221" t="s">
        <v>180</v>
      </c>
      <c r="H474" s="222">
        <v>304.13600000000002</v>
      </c>
      <c r="I474" s="223"/>
      <c r="J474" s="224">
        <f>ROUND(I474*H474,2)</f>
        <v>0</v>
      </c>
      <c r="K474" s="220" t="s">
        <v>149</v>
      </c>
      <c r="L474" s="44"/>
      <c r="M474" s="225" t="s">
        <v>1</v>
      </c>
      <c r="N474" s="226" t="s">
        <v>38</v>
      </c>
      <c r="O474" s="91"/>
      <c r="P474" s="227">
        <f>O474*H474</f>
        <v>0</v>
      </c>
      <c r="Q474" s="227">
        <v>0</v>
      </c>
      <c r="R474" s="227">
        <f>Q474*H474</f>
        <v>0</v>
      </c>
      <c r="S474" s="227">
        <v>0</v>
      </c>
      <c r="T474" s="228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9" t="s">
        <v>195</v>
      </c>
      <c r="AT474" s="229" t="s">
        <v>145</v>
      </c>
      <c r="AU474" s="229" t="s">
        <v>83</v>
      </c>
      <c r="AY474" s="17" t="s">
        <v>143</v>
      </c>
      <c r="BE474" s="230">
        <f>IF(N474="základní",J474,0)</f>
        <v>0</v>
      </c>
      <c r="BF474" s="230">
        <f>IF(N474="snížená",J474,0)</f>
        <v>0</v>
      </c>
      <c r="BG474" s="230">
        <f>IF(N474="zákl. přenesená",J474,0)</f>
        <v>0</v>
      </c>
      <c r="BH474" s="230">
        <f>IF(N474="sníž. přenesená",J474,0)</f>
        <v>0</v>
      </c>
      <c r="BI474" s="230">
        <f>IF(N474="nulová",J474,0)</f>
        <v>0</v>
      </c>
      <c r="BJ474" s="17" t="s">
        <v>81</v>
      </c>
      <c r="BK474" s="230">
        <f>ROUND(I474*H474,2)</f>
        <v>0</v>
      </c>
      <c r="BL474" s="17" t="s">
        <v>195</v>
      </c>
      <c r="BM474" s="229" t="s">
        <v>635</v>
      </c>
    </row>
    <row r="475" s="2" customFormat="1">
      <c r="A475" s="38"/>
      <c r="B475" s="39"/>
      <c r="C475" s="40"/>
      <c r="D475" s="231" t="s">
        <v>151</v>
      </c>
      <c r="E475" s="40"/>
      <c r="F475" s="232" t="s">
        <v>636</v>
      </c>
      <c r="G475" s="40"/>
      <c r="H475" s="40"/>
      <c r="I475" s="233"/>
      <c r="J475" s="40"/>
      <c r="K475" s="40"/>
      <c r="L475" s="44"/>
      <c r="M475" s="234"/>
      <c r="N475" s="235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151</v>
      </c>
      <c r="AU475" s="17" t="s">
        <v>83</v>
      </c>
    </row>
    <row r="476" s="13" customFormat="1">
      <c r="A476" s="13"/>
      <c r="B476" s="236"/>
      <c r="C476" s="237"/>
      <c r="D476" s="238" t="s">
        <v>153</v>
      </c>
      <c r="E476" s="239" t="s">
        <v>1</v>
      </c>
      <c r="F476" s="240" t="s">
        <v>626</v>
      </c>
      <c r="G476" s="237"/>
      <c r="H476" s="241">
        <v>304.13600000000002</v>
      </c>
      <c r="I476" s="242"/>
      <c r="J476" s="237"/>
      <c r="K476" s="237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153</v>
      </c>
      <c r="AU476" s="247" t="s">
        <v>83</v>
      </c>
      <c r="AV476" s="13" t="s">
        <v>83</v>
      </c>
      <c r="AW476" s="13" t="s">
        <v>30</v>
      </c>
      <c r="AX476" s="13" t="s">
        <v>81</v>
      </c>
      <c r="AY476" s="247" t="s">
        <v>143</v>
      </c>
    </row>
    <row r="477" s="2" customFormat="1" ht="44.25" customHeight="1">
      <c r="A477" s="38"/>
      <c r="B477" s="39"/>
      <c r="C477" s="259" t="s">
        <v>396</v>
      </c>
      <c r="D477" s="259" t="s">
        <v>219</v>
      </c>
      <c r="E477" s="260" t="s">
        <v>637</v>
      </c>
      <c r="F477" s="261" t="s">
        <v>638</v>
      </c>
      <c r="G477" s="262" t="s">
        <v>180</v>
      </c>
      <c r="H477" s="263">
        <v>354.471</v>
      </c>
      <c r="I477" s="264"/>
      <c r="J477" s="265">
        <f>ROUND(I477*H477,2)</f>
        <v>0</v>
      </c>
      <c r="K477" s="261" t="s">
        <v>149</v>
      </c>
      <c r="L477" s="266"/>
      <c r="M477" s="267" t="s">
        <v>1</v>
      </c>
      <c r="N477" s="268" t="s">
        <v>38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239</v>
      </c>
      <c r="AT477" s="229" t="s">
        <v>219</v>
      </c>
      <c r="AU477" s="229" t="s">
        <v>83</v>
      </c>
      <c r="AY477" s="17" t="s">
        <v>143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81</v>
      </c>
      <c r="BK477" s="230">
        <f>ROUND(I477*H477,2)</f>
        <v>0</v>
      </c>
      <c r="BL477" s="17" t="s">
        <v>195</v>
      </c>
      <c r="BM477" s="229" t="s">
        <v>639</v>
      </c>
    </row>
    <row r="478" s="13" customFormat="1">
      <c r="A478" s="13"/>
      <c r="B478" s="236"/>
      <c r="C478" s="237"/>
      <c r="D478" s="238" t="s">
        <v>153</v>
      </c>
      <c r="E478" s="239" t="s">
        <v>1</v>
      </c>
      <c r="F478" s="240" t="s">
        <v>640</v>
      </c>
      <c r="G478" s="237"/>
      <c r="H478" s="241">
        <v>354.471</v>
      </c>
      <c r="I478" s="242"/>
      <c r="J478" s="237"/>
      <c r="K478" s="237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153</v>
      </c>
      <c r="AU478" s="247" t="s">
        <v>83</v>
      </c>
      <c r="AV478" s="13" t="s">
        <v>83</v>
      </c>
      <c r="AW478" s="13" t="s">
        <v>30</v>
      </c>
      <c r="AX478" s="13" t="s">
        <v>73</v>
      </c>
      <c r="AY478" s="247" t="s">
        <v>143</v>
      </c>
    </row>
    <row r="479" s="14" customFormat="1">
      <c r="A479" s="14"/>
      <c r="B479" s="248"/>
      <c r="C479" s="249"/>
      <c r="D479" s="238" t="s">
        <v>153</v>
      </c>
      <c r="E479" s="250" t="s">
        <v>1</v>
      </c>
      <c r="F479" s="251" t="s">
        <v>155</v>
      </c>
      <c r="G479" s="249"/>
      <c r="H479" s="252">
        <v>354.471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153</v>
      </c>
      <c r="AU479" s="258" t="s">
        <v>83</v>
      </c>
      <c r="AV479" s="14" t="s">
        <v>150</v>
      </c>
      <c r="AW479" s="14" t="s">
        <v>30</v>
      </c>
      <c r="AX479" s="14" t="s">
        <v>81</v>
      </c>
      <c r="AY479" s="258" t="s">
        <v>143</v>
      </c>
    </row>
    <row r="480" s="2" customFormat="1" ht="24.15" customHeight="1">
      <c r="A480" s="38"/>
      <c r="B480" s="39"/>
      <c r="C480" s="218" t="s">
        <v>641</v>
      </c>
      <c r="D480" s="218" t="s">
        <v>145</v>
      </c>
      <c r="E480" s="219" t="s">
        <v>642</v>
      </c>
      <c r="F480" s="220" t="s">
        <v>643</v>
      </c>
      <c r="G480" s="221" t="s">
        <v>167</v>
      </c>
      <c r="H480" s="222">
        <v>2.4649999999999999</v>
      </c>
      <c r="I480" s="223"/>
      <c r="J480" s="224">
        <f>ROUND(I480*H480,2)</f>
        <v>0</v>
      </c>
      <c r="K480" s="220" t="s">
        <v>149</v>
      </c>
      <c r="L480" s="44"/>
      <c r="M480" s="225" t="s">
        <v>1</v>
      </c>
      <c r="N480" s="226" t="s">
        <v>38</v>
      </c>
      <c r="O480" s="91"/>
      <c r="P480" s="227">
        <f>O480*H480</f>
        <v>0</v>
      </c>
      <c r="Q480" s="227">
        <v>0</v>
      </c>
      <c r="R480" s="227">
        <f>Q480*H480</f>
        <v>0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195</v>
      </c>
      <c r="AT480" s="229" t="s">
        <v>145</v>
      </c>
      <c r="AU480" s="229" t="s">
        <v>83</v>
      </c>
      <c r="AY480" s="17" t="s">
        <v>143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81</v>
      </c>
      <c r="BK480" s="230">
        <f>ROUND(I480*H480,2)</f>
        <v>0</v>
      </c>
      <c r="BL480" s="17" t="s">
        <v>195</v>
      </c>
      <c r="BM480" s="229" t="s">
        <v>644</v>
      </c>
    </row>
    <row r="481" s="2" customFormat="1">
      <c r="A481" s="38"/>
      <c r="B481" s="39"/>
      <c r="C481" s="40"/>
      <c r="D481" s="231" t="s">
        <v>151</v>
      </c>
      <c r="E481" s="40"/>
      <c r="F481" s="232" t="s">
        <v>645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151</v>
      </c>
      <c r="AU481" s="17" t="s">
        <v>83</v>
      </c>
    </row>
    <row r="482" s="12" customFormat="1" ht="22.8" customHeight="1">
      <c r="A482" s="12"/>
      <c r="B482" s="202"/>
      <c r="C482" s="203"/>
      <c r="D482" s="204" t="s">
        <v>72</v>
      </c>
      <c r="E482" s="216" t="s">
        <v>646</v>
      </c>
      <c r="F482" s="216" t="s">
        <v>647</v>
      </c>
      <c r="G482" s="203"/>
      <c r="H482" s="203"/>
      <c r="I482" s="206"/>
      <c r="J482" s="217">
        <f>BK482</f>
        <v>0</v>
      </c>
      <c r="K482" s="203"/>
      <c r="L482" s="208"/>
      <c r="M482" s="209"/>
      <c r="N482" s="210"/>
      <c r="O482" s="210"/>
      <c r="P482" s="211">
        <f>SUM(P483:P507)</f>
        <v>0</v>
      </c>
      <c r="Q482" s="210"/>
      <c r="R482" s="211">
        <f>SUM(R483:R507)</f>
        <v>0.042900000000000001</v>
      </c>
      <c r="S482" s="210"/>
      <c r="T482" s="212">
        <f>SUM(T483:T507)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3" t="s">
        <v>83</v>
      </c>
      <c r="AT482" s="214" t="s">
        <v>72</v>
      </c>
      <c r="AU482" s="214" t="s">
        <v>81</v>
      </c>
      <c r="AY482" s="213" t="s">
        <v>143</v>
      </c>
      <c r="BK482" s="215">
        <f>SUM(BK483:BK507)</f>
        <v>0</v>
      </c>
    </row>
    <row r="483" s="2" customFormat="1" ht="24.15" customHeight="1">
      <c r="A483" s="38"/>
      <c r="B483" s="39"/>
      <c r="C483" s="218" t="s">
        <v>400</v>
      </c>
      <c r="D483" s="218" t="s">
        <v>145</v>
      </c>
      <c r="E483" s="219" t="s">
        <v>648</v>
      </c>
      <c r="F483" s="220" t="s">
        <v>649</v>
      </c>
      <c r="G483" s="221" t="s">
        <v>180</v>
      </c>
      <c r="H483" s="222">
        <v>48.75</v>
      </c>
      <c r="I483" s="223"/>
      <c r="J483" s="224">
        <f>ROUND(I483*H483,2)</f>
        <v>0</v>
      </c>
      <c r="K483" s="220" t="s">
        <v>650</v>
      </c>
      <c r="L483" s="44"/>
      <c r="M483" s="225" t="s">
        <v>1</v>
      </c>
      <c r="N483" s="226" t="s">
        <v>38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195</v>
      </c>
      <c r="AT483" s="229" t="s">
        <v>145</v>
      </c>
      <c r="AU483" s="229" t="s">
        <v>83</v>
      </c>
      <c r="AY483" s="17" t="s">
        <v>143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81</v>
      </c>
      <c r="BK483" s="230">
        <f>ROUND(I483*H483,2)</f>
        <v>0</v>
      </c>
      <c r="BL483" s="17" t="s">
        <v>195</v>
      </c>
      <c r="BM483" s="229" t="s">
        <v>651</v>
      </c>
    </row>
    <row r="484" s="2" customFormat="1">
      <c r="A484" s="38"/>
      <c r="B484" s="39"/>
      <c r="C484" s="40"/>
      <c r="D484" s="231" t="s">
        <v>151</v>
      </c>
      <c r="E484" s="40"/>
      <c r="F484" s="232" t="s">
        <v>652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151</v>
      </c>
      <c r="AU484" s="17" t="s">
        <v>83</v>
      </c>
    </row>
    <row r="485" s="13" customFormat="1">
      <c r="A485" s="13"/>
      <c r="B485" s="236"/>
      <c r="C485" s="237"/>
      <c r="D485" s="238" t="s">
        <v>153</v>
      </c>
      <c r="E485" s="239" t="s">
        <v>1</v>
      </c>
      <c r="F485" s="240" t="s">
        <v>653</v>
      </c>
      <c r="G485" s="237"/>
      <c r="H485" s="241">
        <v>48.75</v>
      </c>
      <c r="I485" s="242"/>
      <c r="J485" s="237"/>
      <c r="K485" s="237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153</v>
      </c>
      <c r="AU485" s="247" t="s">
        <v>83</v>
      </c>
      <c r="AV485" s="13" t="s">
        <v>83</v>
      </c>
      <c r="AW485" s="13" t="s">
        <v>30</v>
      </c>
      <c r="AX485" s="13" t="s">
        <v>81</v>
      </c>
      <c r="AY485" s="247" t="s">
        <v>143</v>
      </c>
    </row>
    <row r="486" s="2" customFormat="1" ht="16.5" customHeight="1">
      <c r="A486" s="38"/>
      <c r="B486" s="39"/>
      <c r="C486" s="259" t="s">
        <v>654</v>
      </c>
      <c r="D486" s="259" t="s">
        <v>219</v>
      </c>
      <c r="E486" s="260" t="s">
        <v>627</v>
      </c>
      <c r="F486" s="261" t="s">
        <v>628</v>
      </c>
      <c r="G486" s="262" t="s">
        <v>167</v>
      </c>
      <c r="H486" s="263">
        <v>0.016</v>
      </c>
      <c r="I486" s="264"/>
      <c r="J486" s="265">
        <f>ROUND(I486*H486,2)</f>
        <v>0</v>
      </c>
      <c r="K486" s="261" t="s">
        <v>149</v>
      </c>
      <c r="L486" s="266"/>
      <c r="M486" s="267" t="s">
        <v>1</v>
      </c>
      <c r="N486" s="268" t="s">
        <v>38</v>
      </c>
      <c r="O486" s="91"/>
      <c r="P486" s="227">
        <f>O486*H486</f>
        <v>0</v>
      </c>
      <c r="Q486" s="227">
        <v>0</v>
      </c>
      <c r="R486" s="227">
        <f>Q486*H486</f>
        <v>0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239</v>
      </c>
      <c r="AT486" s="229" t="s">
        <v>219</v>
      </c>
      <c r="AU486" s="229" t="s">
        <v>83</v>
      </c>
      <c r="AY486" s="17" t="s">
        <v>143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81</v>
      </c>
      <c r="BK486" s="230">
        <f>ROUND(I486*H486,2)</f>
        <v>0</v>
      </c>
      <c r="BL486" s="17" t="s">
        <v>195</v>
      </c>
      <c r="BM486" s="229" t="s">
        <v>655</v>
      </c>
    </row>
    <row r="487" s="13" customFormat="1">
      <c r="A487" s="13"/>
      <c r="B487" s="236"/>
      <c r="C487" s="237"/>
      <c r="D487" s="238" t="s">
        <v>153</v>
      </c>
      <c r="E487" s="237"/>
      <c r="F487" s="240" t="s">
        <v>656</v>
      </c>
      <c r="G487" s="237"/>
      <c r="H487" s="241">
        <v>0.016</v>
      </c>
      <c r="I487" s="242"/>
      <c r="J487" s="237"/>
      <c r="K487" s="237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153</v>
      </c>
      <c r="AU487" s="247" t="s">
        <v>83</v>
      </c>
      <c r="AV487" s="13" t="s">
        <v>83</v>
      </c>
      <c r="AW487" s="13" t="s">
        <v>4</v>
      </c>
      <c r="AX487" s="13" t="s">
        <v>81</v>
      </c>
      <c r="AY487" s="247" t="s">
        <v>143</v>
      </c>
    </row>
    <row r="488" s="2" customFormat="1" ht="24.15" customHeight="1">
      <c r="A488" s="38"/>
      <c r="B488" s="39"/>
      <c r="C488" s="218" t="s">
        <v>405</v>
      </c>
      <c r="D488" s="218" t="s">
        <v>145</v>
      </c>
      <c r="E488" s="219" t="s">
        <v>657</v>
      </c>
      <c r="F488" s="220" t="s">
        <v>658</v>
      </c>
      <c r="G488" s="221" t="s">
        <v>180</v>
      </c>
      <c r="H488" s="222">
        <v>48.75</v>
      </c>
      <c r="I488" s="223"/>
      <c r="J488" s="224">
        <f>ROUND(I488*H488,2)</f>
        <v>0</v>
      </c>
      <c r="K488" s="220" t="s">
        <v>650</v>
      </c>
      <c r="L488" s="44"/>
      <c r="M488" s="225" t="s">
        <v>1</v>
      </c>
      <c r="N488" s="226" t="s">
        <v>38</v>
      </c>
      <c r="O488" s="91"/>
      <c r="P488" s="227">
        <f>O488*H488</f>
        <v>0</v>
      </c>
      <c r="Q488" s="227">
        <v>0.00088000000000000003</v>
      </c>
      <c r="R488" s="227">
        <f>Q488*H488</f>
        <v>0.042900000000000001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195</v>
      </c>
      <c r="AT488" s="229" t="s">
        <v>145</v>
      </c>
      <c r="AU488" s="229" t="s">
        <v>83</v>
      </c>
      <c r="AY488" s="17" t="s">
        <v>143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81</v>
      </c>
      <c r="BK488" s="230">
        <f>ROUND(I488*H488,2)</f>
        <v>0</v>
      </c>
      <c r="BL488" s="17" t="s">
        <v>195</v>
      </c>
      <c r="BM488" s="229" t="s">
        <v>659</v>
      </c>
    </row>
    <row r="489" s="2" customFormat="1">
      <c r="A489" s="38"/>
      <c r="B489" s="39"/>
      <c r="C489" s="40"/>
      <c r="D489" s="231" t="s">
        <v>151</v>
      </c>
      <c r="E489" s="40"/>
      <c r="F489" s="232" t="s">
        <v>660</v>
      </c>
      <c r="G489" s="40"/>
      <c r="H489" s="40"/>
      <c r="I489" s="233"/>
      <c r="J489" s="40"/>
      <c r="K489" s="40"/>
      <c r="L489" s="44"/>
      <c r="M489" s="234"/>
      <c r="N489" s="23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151</v>
      </c>
      <c r="AU489" s="17" t="s">
        <v>83</v>
      </c>
    </row>
    <row r="490" s="13" customFormat="1">
      <c r="A490" s="13"/>
      <c r="B490" s="236"/>
      <c r="C490" s="237"/>
      <c r="D490" s="238" t="s">
        <v>153</v>
      </c>
      <c r="E490" s="239" t="s">
        <v>1</v>
      </c>
      <c r="F490" s="240" t="s">
        <v>653</v>
      </c>
      <c r="G490" s="237"/>
      <c r="H490" s="241">
        <v>48.75</v>
      </c>
      <c r="I490" s="242"/>
      <c r="J490" s="237"/>
      <c r="K490" s="237"/>
      <c r="L490" s="243"/>
      <c r="M490" s="244"/>
      <c r="N490" s="245"/>
      <c r="O490" s="245"/>
      <c r="P490" s="245"/>
      <c r="Q490" s="245"/>
      <c r="R490" s="245"/>
      <c r="S490" s="245"/>
      <c r="T490" s="24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7" t="s">
        <v>153</v>
      </c>
      <c r="AU490" s="247" t="s">
        <v>83</v>
      </c>
      <c r="AV490" s="13" t="s">
        <v>83</v>
      </c>
      <c r="AW490" s="13" t="s">
        <v>30</v>
      </c>
      <c r="AX490" s="13" t="s">
        <v>81</v>
      </c>
      <c r="AY490" s="247" t="s">
        <v>143</v>
      </c>
    </row>
    <row r="491" s="2" customFormat="1" ht="44.25" customHeight="1">
      <c r="A491" s="38"/>
      <c r="B491" s="39"/>
      <c r="C491" s="259" t="s">
        <v>661</v>
      </c>
      <c r="D491" s="259" t="s">
        <v>219</v>
      </c>
      <c r="E491" s="260" t="s">
        <v>637</v>
      </c>
      <c r="F491" s="261" t="s">
        <v>638</v>
      </c>
      <c r="G491" s="262" t="s">
        <v>180</v>
      </c>
      <c r="H491" s="263">
        <v>56.817999999999998</v>
      </c>
      <c r="I491" s="264"/>
      <c r="J491" s="265">
        <f>ROUND(I491*H491,2)</f>
        <v>0</v>
      </c>
      <c r="K491" s="261" t="s">
        <v>149</v>
      </c>
      <c r="L491" s="266"/>
      <c r="M491" s="267" t="s">
        <v>1</v>
      </c>
      <c r="N491" s="268" t="s">
        <v>38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239</v>
      </c>
      <c r="AT491" s="229" t="s">
        <v>219</v>
      </c>
      <c r="AU491" s="229" t="s">
        <v>83</v>
      </c>
      <c r="AY491" s="17" t="s">
        <v>143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81</v>
      </c>
      <c r="BK491" s="230">
        <f>ROUND(I491*H491,2)</f>
        <v>0</v>
      </c>
      <c r="BL491" s="17" t="s">
        <v>195</v>
      </c>
      <c r="BM491" s="229" t="s">
        <v>662</v>
      </c>
    </row>
    <row r="492" s="13" customFormat="1">
      <c r="A492" s="13"/>
      <c r="B492" s="236"/>
      <c r="C492" s="237"/>
      <c r="D492" s="238" t="s">
        <v>153</v>
      </c>
      <c r="E492" s="237"/>
      <c r="F492" s="240" t="s">
        <v>663</v>
      </c>
      <c r="G492" s="237"/>
      <c r="H492" s="241">
        <v>56.817999999999998</v>
      </c>
      <c r="I492" s="242"/>
      <c r="J492" s="237"/>
      <c r="K492" s="237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153</v>
      </c>
      <c r="AU492" s="247" t="s">
        <v>83</v>
      </c>
      <c r="AV492" s="13" t="s">
        <v>83</v>
      </c>
      <c r="AW492" s="13" t="s">
        <v>4</v>
      </c>
      <c r="AX492" s="13" t="s">
        <v>81</v>
      </c>
      <c r="AY492" s="247" t="s">
        <v>143</v>
      </c>
    </row>
    <row r="493" s="2" customFormat="1" ht="24.15" customHeight="1">
      <c r="A493" s="38"/>
      <c r="B493" s="39"/>
      <c r="C493" s="218" t="s">
        <v>410</v>
      </c>
      <c r="D493" s="218" t="s">
        <v>145</v>
      </c>
      <c r="E493" s="219" t="s">
        <v>664</v>
      </c>
      <c r="F493" s="220" t="s">
        <v>665</v>
      </c>
      <c r="G493" s="221" t="s">
        <v>180</v>
      </c>
      <c r="H493" s="222">
        <v>48.75</v>
      </c>
      <c r="I493" s="223"/>
      <c r="J493" s="224">
        <f>ROUND(I493*H493,2)</f>
        <v>0</v>
      </c>
      <c r="K493" s="220" t="s">
        <v>149</v>
      </c>
      <c r="L493" s="44"/>
      <c r="M493" s="225" t="s">
        <v>1</v>
      </c>
      <c r="N493" s="226" t="s">
        <v>38</v>
      </c>
      <c r="O493" s="91"/>
      <c r="P493" s="227">
        <f>O493*H493</f>
        <v>0</v>
      </c>
      <c r="Q493" s="227">
        <v>0</v>
      </c>
      <c r="R493" s="227">
        <f>Q493*H493</f>
        <v>0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195</v>
      </c>
      <c r="AT493" s="229" t="s">
        <v>145</v>
      </c>
      <c r="AU493" s="229" t="s">
        <v>83</v>
      </c>
      <c r="AY493" s="17" t="s">
        <v>143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81</v>
      </c>
      <c r="BK493" s="230">
        <f>ROUND(I493*H493,2)</f>
        <v>0</v>
      </c>
      <c r="BL493" s="17" t="s">
        <v>195</v>
      </c>
      <c r="BM493" s="229" t="s">
        <v>666</v>
      </c>
    </row>
    <row r="494" s="2" customFormat="1">
      <c r="A494" s="38"/>
      <c r="B494" s="39"/>
      <c r="C494" s="40"/>
      <c r="D494" s="231" t="s">
        <v>151</v>
      </c>
      <c r="E494" s="40"/>
      <c r="F494" s="232" t="s">
        <v>667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151</v>
      </c>
      <c r="AU494" s="17" t="s">
        <v>83</v>
      </c>
    </row>
    <row r="495" s="13" customFormat="1">
      <c r="A495" s="13"/>
      <c r="B495" s="236"/>
      <c r="C495" s="237"/>
      <c r="D495" s="238" t="s">
        <v>153</v>
      </c>
      <c r="E495" s="239" t="s">
        <v>1</v>
      </c>
      <c r="F495" s="240" t="s">
        <v>653</v>
      </c>
      <c r="G495" s="237"/>
      <c r="H495" s="241">
        <v>48.75</v>
      </c>
      <c r="I495" s="242"/>
      <c r="J495" s="237"/>
      <c r="K495" s="237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153</v>
      </c>
      <c r="AU495" s="247" t="s">
        <v>83</v>
      </c>
      <c r="AV495" s="13" t="s">
        <v>83</v>
      </c>
      <c r="AW495" s="13" t="s">
        <v>30</v>
      </c>
      <c r="AX495" s="13" t="s">
        <v>73</v>
      </c>
      <c r="AY495" s="247" t="s">
        <v>143</v>
      </c>
    </row>
    <row r="496" s="14" customFormat="1">
      <c r="A496" s="14"/>
      <c r="B496" s="248"/>
      <c r="C496" s="249"/>
      <c r="D496" s="238" t="s">
        <v>153</v>
      </c>
      <c r="E496" s="250" t="s">
        <v>1</v>
      </c>
      <c r="F496" s="251" t="s">
        <v>155</v>
      </c>
      <c r="G496" s="249"/>
      <c r="H496" s="252">
        <v>48.75</v>
      </c>
      <c r="I496" s="253"/>
      <c r="J496" s="249"/>
      <c r="K496" s="249"/>
      <c r="L496" s="254"/>
      <c r="M496" s="255"/>
      <c r="N496" s="256"/>
      <c r="O496" s="256"/>
      <c r="P496" s="256"/>
      <c r="Q496" s="256"/>
      <c r="R496" s="256"/>
      <c r="S496" s="256"/>
      <c r="T496" s="25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8" t="s">
        <v>153</v>
      </c>
      <c r="AU496" s="258" t="s">
        <v>83</v>
      </c>
      <c r="AV496" s="14" t="s">
        <v>150</v>
      </c>
      <c r="AW496" s="14" t="s">
        <v>30</v>
      </c>
      <c r="AX496" s="14" t="s">
        <v>81</v>
      </c>
      <c r="AY496" s="258" t="s">
        <v>143</v>
      </c>
    </row>
    <row r="497" s="2" customFormat="1" ht="33" customHeight="1">
      <c r="A497" s="38"/>
      <c r="B497" s="39"/>
      <c r="C497" s="259" t="s">
        <v>668</v>
      </c>
      <c r="D497" s="259" t="s">
        <v>219</v>
      </c>
      <c r="E497" s="260" t="s">
        <v>669</v>
      </c>
      <c r="F497" s="261" t="s">
        <v>670</v>
      </c>
      <c r="G497" s="262" t="s">
        <v>180</v>
      </c>
      <c r="H497" s="263">
        <v>56.817999999999998</v>
      </c>
      <c r="I497" s="264"/>
      <c r="J497" s="265">
        <f>ROUND(I497*H497,2)</f>
        <v>0</v>
      </c>
      <c r="K497" s="261" t="s">
        <v>149</v>
      </c>
      <c r="L497" s="266"/>
      <c r="M497" s="267" t="s">
        <v>1</v>
      </c>
      <c r="N497" s="268" t="s">
        <v>38</v>
      </c>
      <c r="O497" s="91"/>
      <c r="P497" s="227">
        <f>O497*H497</f>
        <v>0</v>
      </c>
      <c r="Q497" s="227">
        <v>0</v>
      </c>
      <c r="R497" s="227">
        <f>Q497*H497</f>
        <v>0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239</v>
      </c>
      <c r="AT497" s="229" t="s">
        <v>219</v>
      </c>
      <c r="AU497" s="229" t="s">
        <v>83</v>
      </c>
      <c r="AY497" s="17" t="s">
        <v>143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81</v>
      </c>
      <c r="BK497" s="230">
        <f>ROUND(I497*H497,2)</f>
        <v>0</v>
      </c>
      <c r="BL497" s="17" t="s">
        <v>195</v>
      </c>
      <c r="BM497" s="229" t="s">
        <v>671</v>
      </c>
    </row>
    <row r="498" s="13" customFormat="1">
      <c r="A498" s="13"/>
      <c r="B498" s="236"/>
      <c r="C498" s="237"/>
      <c r="D498" s="238" t="s">
        <v>153</v>
      </c>
      <c r="E498" s="239" t="s">
        <v>1</v>
      </c>
      <c r="F498" s="240" t="s">
        <v>672</v>
      </c>
      <c r="G498" s="237"/>
      <c r="H498" s="241">
        <v>56.817999999999998</v>
      </c>
      <c r="I498" s="242"/>
      <c r="J498" s="237"/>
      <c r="K498" s="237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153</v>
      </c>
      <c r="AU498" s="247" t="s">
        <v>83</v>
      </c>
      <c r="AV498" s="13" t="s">
        <v>83</v>
      </c>
      <c r="AW498" s="13" t="s">
        <v>30</v>
      </c>
      <c r="AX498" s="13" t="s">
        <v>73</v>
      </c>
      <c r="AY498" s="247" t="s">
        <v>143</v>
      </c>
    </row>
    <row r="499" s="14" customFormat="1">
      <c r="A499" s="14"/>
      <c r="B499" s="248"/>
      <c r="C499" s="249"/>
      <c r="D499" s="238" t="s">
        <v>153</v>
      </c>
      <c r="E499" s="250" t="s">
        <v>1</v>
      </c>
      <c r="F499" s="251" t="s">
        <v>155</v>
      </c>
      <c r="G499" s="249"/>
      <c r="H499" s="252">
        <v>56.817999999999998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153</v>
      </c>
      <c r="AU499" s="258" t="s">
        <v>83</v>
      </c>
      <c r="AV499" s="14" t="s">
        <v>150</v>
      </c>
      <c r="AW499" s="14" t="s">
        <v>30</v>
      </c>
      <c r="AX499" s="14" t="s">
        <v>81</v>
      </c>
      <c r="AY499" s="258" t="s">
        <v>143</v>
      </c>
    </row>
    <row r="500" s="2" customFormat="1" ht="24.15" customHeight="1">
      <c r="A500" s="38"/>
      <c r="B500" s="39"/>
      <c r="C500" s="218" t="s">
        <v>416</v>
      </c>
      <c r="D500" s="218" t="s">
        <v>145</v>
      </c>
      <c r="E500" s="219" t="s">
        <v>673</v>
      </c>
      <c r="F500" s="220" t="s">
        <v>674</v>
      </c>
      <c r="G500" s="221" t="s">
        <v>180</v>
      </c>
      <c r="H500" s="222">
        <v>48.75</v>
      </c>
      <c r="I500" s="223"/>
      <c r="J500" s="224">
        <f>ROUND(I500*H500,2)</f>
        <v>0</v>
      </c>
      <c r="K500" s="220" t="s">
        <v>149</v>
      </c>
      <c r="L500" s="44"/>
      <c r="M500" s="225" t="s">
        <v>1</v>
      </c>
      <c r="N500" s="226" t="s">
        <v>38</v>
      </c>
      <c r="O500" s="91"/>
      <c r="P500" s="227">
        <f>O500*H500</f>
        <v>0</v>
      </c>
      <c r="Q500" s="227">
        <v>0</v>
      </c>
      <c r="R500" s="227">
        <f>Q500*H500</f>
        <v>0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195</v>
      </c>
      <c r="AT500" s="229" t="s">
        <v>145</v>
      </c>
      <c r="AU500" s="229" t="s">
        <v>83</v>
      </c>
      <c r="AY500" s="17" t="s">
        <v>143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81</v>
      </c>
      <c r="BK500" s="230">
        <f>ROUND(I500*H500,2)</f>
        <v>0</v>
      </c>
      <c r="BL500" s="17" t="s">
        <v>195</v>
      </c>
      <c r="BM500" s="229" t="s">
        <v>675</v>
      </c>
    </row>
    <row r="501" s="2" customFormat="1">
      <c r="A501" s="38"/>
      <c r="B501" s="39"/>
      <c r="C501" s="40"/>
      <c r="D501" s="231" t="s">
        <v>151</v>
      </c>
      <c r="E501" s="40"/>
      <c r="F501" s="232" t="s">
        <v>676</v>
      </c>
      <c r="G501" s="40"/>
      <c r="H501" s="40"/>
      <c r="I501" s="233"/>
      <c r="J501" s="40"/>
      <c r="K501" s="40"/>
      <c r="L501" s="44"/>
      <c r="M501" s="234"/>
      <c r="N501" s="235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151</v>
      </c>
      <c r="AU501" s="17" t="s">
        <v>83</v>
      </c>
    </row>
    <row r="502" s="13" customFormat="1">
      <c r="A502" s="13"/>
      <c r="B502" s="236"/>
      <c r="C502" s="237"/>
      <c r="D502" s="238" t="s">
        <v>153</v>
      </c>
      <c r="E502" s="239" t="s">
        <v>1</v>
      </c>
      <c r="F502" s="240" t="s">
        <v>653</v>
      </c>
      <c r="G502" s="237"/>
      <c r="H502" s="241">
        <v>48.75</v>
      </c>
      <c r="I502" s="242"/>
      <c r="J502" s="237"/>
      <c r="K502" s="237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153</v>
      </c>
      <c r="AU502" s="247" t="s">
        <v>83</v>
      </c>
      <c r="AV502" s="13" t="s">
        <v>83</v>
      </c>
      <c r="AW502" s="13" t="s">
        <v>30</v>
      </c>
      <c r="AX502" s="13" t="s">
        <v>81</v>
      </c>
      <c r="AY502" s="247" t="s">
        <v>143</v>
      </c>
    </row>
    <row r="503" s="2" customFormat="1" ht="16.5" customHeight="1">
      <c r="A503" s="38"/>
      <c r="B503" s="39"/>
      <c r="C503" s="259" t="s">
        <v>677</v>
      </c>
      <c r="D503" s="259" t="s">
        <v>219</v>
      </c>
      <c r="E503" s="260" t="s">
        <v>678</v>
      </c>
      <c r="F503" s="261" t="s">
        <v>679</v>
      </c>
      <c r="G503" s="262" t="s">
        <v>180</v>
      </c>
      <c r="H503" s="263">
        <v>56.305999999999997</v>
      </c>
      <c r="I503" s="264"/>
      <c r="J503" s="265">
        <f>ROUND(I503*H503,2)</f>
        <v>0</v>
      </c>
      <c r="K503" s="261" t="s">
        <v>149</v>
      </c>
      <c r="L503" s="266"/>
      <c r="M503" s="267" t="s">
        <v>1</v>
      </c>
      <c r="N503" s="268" t="s">
        <v>38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239</v>
      </c>
      <c r="AT503" s="229" t="s">
        <v>219</v>
      </c>
      <c r="AU503" s="229" t="s">
        <v>83</v>
      </c>
      <c r="AY503" s="17" t="s">
        <v>143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81</v>
      </c>
      <c r="BK503" s="230">
        <f>ROUND(I503*H503,2)</f>
        <v>0</v>
      </c>
      <c r="BL503" s="17" t="s">
        <v>195</v>
      </c>
      <c r="BM503" s="229" t="s">
        <v>680</v>
      </c>
    </row>
    <row r="504" s="13" customFormat="1">
      <c r="A504" s="13"/>
      <c r="B504" s="236"/>
      <c r="C504" s="237"/>
      <c r="D504" s="238" t="s">
        <v>153</v>
      </c>
      <c r="E504" s="239" t="s">
        <v>1</v>
      </c>
      <c r="F504" s="240" t="s">
        <v>681</v>
      </c>
      <c r="G504" s="237"/>
      <c r="H504" s="241">
        <v>56.305999999999997</v>
      </c>
      <c r="I504" s="242"/>
      <c r="J504" s="237"/>
      <c r="K504" s="237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153</v>
      </c>
      <c r="AU504" s="247" t="s">
        <v>83</v>
      </c>
      <c r="AV504" s="13" t="s">
        <v>83</v>
      </c>
      <c r="AW504" s="13" t="s">
        <v>30</v>
      </c>
      <c r="AX504" s="13" t="s">
        <v>73</v>
      </c>
      <c r="AY504" s="247" t="s">
        <v>143</v>
      </c>
    </row>
    <row r="505" s="14" customFormat="1">
      <c r="A505" s="14"/>
      <c r="B505" s="248"/>
      <c r="C505" s="249"/>
      <c r="D505" s="238" t="s">
        <v>153</v>
      </c>
      <c r="E505" s="250" t="s">
        <v>1</v>
      </c>
      <c r="F505" s="251" t="s">
        <v>155</v>
      </c>
      <c r="G505" s="249"/>
      <c r="H505" s="252">
        <v>56.305999999999997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153</v>
      </c>
      <c r="AU505" s="258" t="s">
        <v>83</v>
      </c>
      <c r="AV505" s="14" t="s">
        <v>150</v>
      </c>
      <c r="AW505" s="14" t="s">
        <v>30</v>
      </c>
      <c r="AX505" s="14" t="s">
        <v>81</v>
      </c>
      <c r="AY505" s="258" t="s">
        <v>143</v>
      </c>
    </row>
    <row r="506" s="2" customFormat="1" ht="24.15" customHeight="1">
      <c r="A506" s="38"/>
      <c r="B506" s="39"/>
      <c r="C506" s="218" t="s">
        <v>421</v>
      </c>
      <c r="D506" s="218" t="s">
        <v>145</v>
      </c>
      <c r="E506" s="219" t="s">
        <v>682</v>
      </c>
      <c r="F506" s="220" t="s">
        <v>683</v>
      </c>
      <c r="G506" s="221" t="s">
        <v>167</v>
      </c>
      <c r="H506" s="222">
        <v>0.13200000000000001</v>
      </c>
      <c r="I506" s="223"/>
      <c r="J506" s="224">
        <f>ROUND(I506*H506,2)</f>
        <v>0</v>
      </c>
      <c r="K506" s="220" t="s">
        <v>149</v>
      </c>
      <c r="L506" s="44"/>
      <c r="M506" s="225" t="s">
        <v>1</v>
      </c>
      <c r="N506" s="226" t="s">
        <v>38</v>
      </c>
      <c r="O506" s="91"/>
      <c r="P506" s="227">
        <f>O506*H506</f>
        <v>0</v>
      </c>
      <c r="Q506" s="227">
        <v>0</v>
      </c>
      <c r="R506" s="227">
        <f>Q506*H506</f>
        <v>0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195</v>
      </c>
      <c r="AT506" s="229" t="s">
        <v>145</v>
      </c>
      <c r="AU506" s="229" t="s">
        <v>83</v>
      </c>
      <c r="AY506" s="17" t="s">
        <v>143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81</v>
      </c>
      <c r="BK506" s="230">
        <f>ROUND(I506*H506,2)</f>
        <v>0</v>
      </c>
      <c r="BL506" s="17" t="s">
        <v>195</v>
      </c>
      <c r="BM506" s="229" t="s">
        <v>684</v>
      </c>
    </row>
    <row r="507" s="2" customFormat="1">
      <c r="A507" s="38"/>
      <c r="B507" s="39"/>
      <c r="C507" s="40"/>
      <c r="D507" s="231" t="s">
        <v>151</v>
      </c>
      <c r="E507" s="40"/>
      <c r="F507" s="232" t="s">
        <v>685</v>
      </c>
      <c r="G507" s="40"/>
      <c r="H507" s="40"/>
      <c r="I507" s="233"/>
      <c r="J507" s="40"/>
      <c r="K507" s="40"/>
      <c r="L507" s="44"/>
      <c r="M507" s="234"/>
      <c r="N507" s="235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151</v>
      </c>
      <c r="AU507" s="17" t="s">
        <v>83</v>
      </c>
    </row>
    <row r="508" s="12" customFormat="1" ht="22.8" customHeight="1">
      <c r="A508" s="12"/>
      <c r="B508" s="202"/>
      <c r="C508" s="203"/>
      <c r="D508" s="204" t="s">
        <v>72</v>
      </c>
      <c r="E508" s="216" t="s">
        <v>686</v>
      </c>
      <c r="F508" s="216" t="s">
        <v>687</v>
      </c>
      <c r="G508" s="203"/>
      <c r="H508" s="203"/>
      <c r="I508" s="206"/>
      <c r="J508" s="217">
        <f>BK508</f>
        <v>0</v>
      </c>
      <c r="K508" s="203"/>
      <c r="L508" s="208"/>
      <c r="M508" s="209"/>
      <c r="N508" s="210"/>
      <c r="O508" s="210"/>
      <c r="P508" s="211">
        <f>SUM(P509:P523)</f>
        <v>0</v>
      </c>
      <c r="Q508" s="210"/>
      <c r="R508" s="211">
        <f>SUM(R509:R523)</f>
        <v>0.20475000000000002</v>
      </c>
      <c r="S508" s="210"/>
      <c r="T508" s="212">
        <f>SUM(T509:T523)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13" t="s">
        <v>83</v>
      </c>
      <c r="AT508" s="214" t="s">
        <v>72</v>
      </c>
      <c r="AU508" s="214" t="s">
        <v>81</v>
      </c>
      <c r="AY508" s="213" t="s">
        <v>143</v>
      </c>
      <c r="BK508" s="215">
        <f>SUM(BK509:BK523)</f>
        <v>0</v>
      </c>
    </row>
    <row r="509" s="2" customFormat="1" ht="33" customHeight="1">
      <c r="A509" s="38"/>
      <c r="B509" s="39"/>
      <c r="C509" s="218" t="s">
        <v>688</v>
      </c>
      <c r="D509" s="218" t="s">
        <v>145</v>
      </c>
      <c r="E509" s="219" t="s">
        <v>689</v>
      </c>
      <c r="F509" s="220" t="s">
        <v>690</v>
      </c>
      <c r="G509" s="221" t="s">
        <v>180</v>
      </c>
      <c r="H509" s="222">
        <v>46.840000000000003</v>
      </c>
      <c r="I509" s="223"/>
      <c r="J509" s="224">
        <f>ROUND(I509*H509,2)</f>
        <v>0</v>
      </c>
      <c r="K509" s="220" t="s">
        <v>149</v>
      </c>
      <c r="L509" s="44"/>
      <c r="M509" s="225" t="s">
        <v>1</v>
      </c>
      <c r="N509" s="226" t="s">
        <v>38</v>
      </c>
      <c r="O509" s="91"/>
      <c r="P509" s="227">
        <f>O509*H509</f>
        <v>0</v>
      </c>
      <c r="Q509" s="227">
        <v>0</v>
      </c>
      <c r="R509" s="227">
        <f>Q509*H509</f>
        <v>0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195</v>
      </c>
      <c r="AT509" s="229" t="s">
        <v>145</v>
      </c>
      <c r="AU509" s="229" t="s">
        <v>83</v>
      </c>
      <c r="AY509" s="17" t="s">
        <v>143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81</v>
      </c>
      <c r="BK509" s="230">
        <f>ROUND(I509*H509,2)</f>
        <v>0</v>
      </c>
      <c r="BL509" s="17" t="s">
        <v>195</v>
      </c>
      <c r="BM509" s="229" t="s">
        <v>691</v>
      </c>
    </row>
    <row r="510" s="2" customFormat="1">
      <c r="A510" s="38"/>
      <c r="B510" s="39"/>
      <c r="C510" s="40"/>
      <c r="D510" s="231" t="s">
        <v>151</v>
      </c>
      <c r="E510" s="40"/>
      <c r="F510" s="232" t="s">
        <v>692</v>
      </c>
      <c r="G510" s="40"/>
      <c r="H510" s="40"/>
      <c r="I510" s="233"/>
      <c r="J510" s="40"/>
      <c r="K510" s="40"/>
      <c r="L510" s="44"/>
      <c r="M510" s="234"/>
      <c r="N510" s="235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151</v>
      </c>
      <c r="AU510" s="17" t="s">
        <v>83</v>
      </c>
    </row>
    <row r="511" s="13" customFormat="1">
      <c r="A511" s="13"/>
      <c r="B511" s="236"/>
      <c r="C511" s="237"/>
      <c r="D511" s="238" t="s">
        <v>153</v>
      </c>
      <c r="E511" s="239" t="s">
        <v>1</v>
      </c>
      <c r="F511" s="240" t="s">
        <v>693</v>
      </c>
      <c r="G511" s="237"/>
      <c r="H511" s="241">
        <v>46.840000000000003</v>
      </c>
      <c r="I511" s="242"/>
      <c r="J511" s="237"/>
      <c r="K511" s="237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153</v>
      </c>
      <c r="AU511" s="247" t="s">
        <v>83</v>
      </c>
      <c r="AV511" s="13" t="s">
        <v>83</v>
      </c>
      <c r="AW511" s="13" t="s">
        <v>30</v>
      </c>
      <c r="AX511" s="13" t="s">
        <v>73</v>
      </c>
      <c r="AY511" s="247" t="s">
        <v>143</v>
      </c>
    </row>
    <row r="512" s="14" customFormat="1">
      <c r="A512" s="14"/>
      <c r="B512" s="248"/>
      <c r="C512" s="249"/>
      <c r="D512" s="238" t="s">
        <v>153</v>
      </c>
      <c r="E512" s="250" t="s">
        <v>1</v>
      </c>
      <c r="F512" s="251" t="s">
        <v>155</v>
      </c>
      <c r="G512" s="249"/>
      <c r="H512" s="252">
        <v>46.840000000000003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8" t="s">
        <v>153</v>
      </c>
      <c r="AU512" s="258" t="s">
        <v>83</v>
      </c>
      <c r="AV512" s="14" t="s">
        <v>150</v>
      </c>
      <c r="AW512" s="14" t="s">
        <v>30</v>
      </c>
      <c r="AX512" s="14" t="s">
        <v>81</v>
      </c>
      <c r="AY512" s="258" t="s">
        <v>143</v>
      </c>
    </row>
    <row r="513" s="2" customFormat="1" ht="24.15" customHeight="1">
      <c r="A513" s="38"/>
      <c r="B513" s="39"/>
      <c r="C513" s="259" t="s">
        <v>427</v>
      </c>
      <c r="D513" s="259" t="s">
        <v>219</v>
      </c>
      <c r="E513" s="260" t="s">
        <v>694</v>
      </c>
      <c r="F513" s="261" t="s">
        <v>695</v>
      </c>
      <c r="G513" s="262" t="s">
        <v>180</v>
      </c>
      <c r="H513" s="263">
        <v>49.182000000000002</v>
      </c>
      <c r="I513" s="264"/>
      <c r="J513" s="265">
        <f>ROUND(I513*H513,2)</f>
        <v>0</v>
      </c>
      <c r="K513" s="261" t="s">
        <v>149</v>
      </c>
      <c r="L513" s="266"/>
      <c r="M513" s="267" t="s">
        <v>1</v>
      </c>
      <c r="N513" s="268" t="s">
        <v>38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239</v>
      </c>
      <c r="AT513" s="229" t="s">
        <v>219</v>
      </c>
      <c r="AU513" s="229" t="s">
        <v>83</v>
      </c>
      <c r="AY513" s="17" t="s">
        <v>143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81</v>
      </c>
      <c r="BK513" s="230">
        <f>ROUND(I513*H513,2)</f>
        <v>0</v>
      </c>
      <c r="BL513" s="17" t="s">
        <v>195</v>
      </c>
      <c r="BM513" s="229" t="s">
        <v>696</v>
      </c>
    </row>
    <row r="514" s="13" customFormat="1">
      <c r="A514" s="13"/>
      <c r="B514" s="236"/>
      <c r="C514" s="237"/>
      <c r="D514" s="238" t="s">
        <v>153</v>
      </c>
      <c r="E514" s="239" t="s">
        <v>1</v>
      </c>
      <c r="F514" s="240" t="s">
        <v>697</v>
      </c>
      <c r="G514" s="237"/>
      <c r="H514" s="241">
        <v>49.182000000000002</v>
      </c>
      <c r="I514" s="242"/>
      <c r="J514" s="237"/>
      <c r="K514" s="237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153</v>
      </c>
      <c r="AU514" s="247" t="s">
        <v>83</v>
      </c>
      <c r="AV514" s="13" t="s">
        <v>83</v>
      </c>
      <c r="AW514" s="13" t="s">
        <v>30</v>
      </c>
      <c r="AX514" s="13" t="s">
        <v>73</v>
      </c>
      <c r="AY514" s="247" t="s">
        <v>143</v>
      </c>
    </row>
    <row r="515" s="14" customFormat="1">
      <c r="A515" s="14"/>
      <c r="B515" s="248"/>
      <c r="C515" s="249"/>
      <c r="D515" s="238" t="s">
        <v>153</v>
      </c>
      <c r="E515" s="250" t="s">
        <v>1</v>
      </c>
      <c r="F515" s="251" t="s">
        <v>155</v>
      </c>
      <c r="G515" s="249"/>
      <c r="H515" s="252">
        <v>49.182000000000002</v>
      </c>
      <c r="I515" s="253"/>
      <c r="J515" s="249"/>
      <c r="K515" s="249"/>
      <c r="L515" s="254"/>
      <c r="M515" s="255"/>
      <c r="N515" s="256"/>
      <c r="O515" s="256"/>
      <c r="P515" s="256"/>
      <c r="Q515" s="256"/>
      <c r="R515" s="256"/>
      <c r="S515" s="256"/>
      <c r="T515" s="25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8" t="s">
        <v>153</v>
      </c>
      <c r="AU515" s="258" t="s">
        <v>83</v>
      </c>
      <c r="AV515" s="14" t="s">
        <v>150</v>
      </c>
      <c r="AW515" s="14" t="s">
        <v>30</v>
      </c>
      <c r="AX515" s="14" t="s">
        <v>81</v>
      </c>
      <c r="AY515" s="258" t="s">
        <v>143</v>
      </c>
    </row>
    <row r="516" s="2" customFormat="1" ht="33" customHeight="1">
      <c r="A516" s="38"/>
      <c r="B516" s="39"/>
      <c r="C516" s="218" t="s">
        <v>698</v>
      </c>
      <c r="D516" s="218" t="s">
        <v>145</v>
      </c>
      <c r="E516" s="219" t="s">
        <v>699</v>
      </c>
      <c r="F516" s="220" t="s">
        <v>700</v>
      </c>
      <c r="G516" s="221" t="s">
        <v>180</v>
      </c>
      <c r="H516" s="222">
        <v>48.75</v>
      </c>
      <c r="I516" s="223"/>
      <c r="J516" s="224">
        <f>ROUND(I516*H516,2)</f>
        <v>0</v>
      </c>
      <c r="K516" s="220" t="s">
        <v>650</v>
      </c>
      <c r="L516" s="44"/>
      <c r="M516" s="225" t="s">
        <v>1</v>
      </c>
      <c r="N516" s="226" t="s">
        <v>38</v>
      </c>
      <c r="O516" s="91"/>
      <c r="P516" s="227">
        <f>O516*H516</f>
        <v>0</v>
      </c>
      <c r="Q516" s="227">
        <v>0.00012</v>
      </c>
      <c r="R516" s="227">
        <f>Q516*H516</f>
        <v>0.0058500000000000002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195</v>
      </c>
      <c r="AT516" s="229" t="s">
        <v>145</v>
      </c>
      <c r="AU516" s="229" t="s">
        <v>83</v>
      </c>
      <c r="AY516" s="17" t="s">
        <v>143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81</v>
      </c>
      <c r="BK516" s="230">
        <f>ROUND(I516*H516,2)</f>
        <v>0</v>
      </c>
      <c r="BL516" s="17" t="s">
        <v>195</v>
      </c>
      <c r="BM516" s="229" t="s">
        <v>701</v>
      </c>
    </row>
    <row r="517" s="2" customFormat="1">
      <c r="A517" s="38"/>
      <c r="B517" s="39"/>
      <c r="C517" s="40"/>
      <c r="D517" s="231" t="s">
        <v>151</v>
      </c>
      <c r="E517" s="40"/>
      <c r="F517" s="232" t="s">
        <v>702</v>
      </c>
      <c r="G517" s="40"/>
      <c r="H517" s="40"/>
      <c r="I517" s="233"/>
      <c r="J517" s="40"/>
      <c r="K517" s="40"/>
      <c r="L517" s="44"/>
      <c r="M517" s="234"/>
      <c r="N517" s="235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151</v>
      </c>
      <c r="AU517" s="17" t="s">
        <v>83</v>
      </c>
    </row>
    <row r="518" s="13" customFormat="1">
      <c r="A518" s="13"/>
      <c r="B518" s="236"/>
      <c r="C518" s="237"/>
      <c r="D518" s="238" t="s">
        <v>153</v>
      </c>
      <c r="E518" s="239" t="s">
        <v>1</v>
      </c>
      <c r="F518" s="240" t="s">
        <v>653</v>
      </c>
      <c r="G518" s="237"/>
      <c r="H518" s="241">
        <v>48.75</v>
      </c>
      <c r="I518" s="242"/>
      <c r="J518" s="237"/>
      <c r="K518" s="237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153</v>
      </c>
      <c r="AU518" s="247" t="s">
        <v>83</v>
      </c>
      <c r="AV518" s="13" t="s">
        <v>83</v>
      </c>
      <c r="AW518" s="13" t="s">
        <v>30</v>
      </c>
      <c r="AX518" s="13" t="s">
        <v>81</v>
      </c>
      <c r="AY518" s="247" t="s">
        <v>143</v>
      </c>
    </row>
    <row r="519" s="2" customFormat="1" ht="16.5" customHeight="1">
      <c r="A519" s="38"/>
      <c r="B519" s="39"/>
      <c r="C519" s="259" t="s">
        <v>432</v>
      </c>
      <c r="D519" s="259" t="s">
        <v>219</v>
      </c>
      <c r="E519" s="260" t="s">
        <v>703</v>
      </c>
      <c r="F519" s="261" t="s">
        <v>704</v>
      </c>
      <c r="G519" s="262" t="s">
        <v>148</v>
      </c>
      <c r="H519" s="263">
        <v>9.9450000000000003</v>
      </c>
      <c r="I519" s="264"/>
      <c r="J519" s="265">
        <f>ROUND(I519*H519,2)</f>
        <v>0</v>
      </c>
      <c r="K519" s="261" t="s">
        <v>650</v>
      </c>
      <c r="L519" s="266"/>
      <c r="M519" s="267" t="s">
        <v>1</v>
      </c>
      <c r="N519" s="268" t="s">
        <v>38</v>
      </c>
      <c r="O519" s="91"/>
      <c r="P519" s="227">
        <f>O519*H519</f>
        <v>0</v>
      </c>
      <c r="Q519" s="227">
        <v>0.02</v>
      </c>
      <c r="R519" s="227">
        <f>Q519*H519</f>
        <v>0.19890000000000002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239</v>
      </c>
      <c r="AT519" s="229" t="s">
        <v>219</v>
      </c>
      <c r="AU519" s="229" t="s">
        <v>83</v>
      </c>
      <c r="AY519" s="17" t="s">
        <v>143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81</v>
      </c>
      <c r="BK519" s="230">
        <f>ROUND(I519*H519,2)</f>
        <v>0</v>
      </c>
      <c r="BL519" s="17" t="s">
        <v>195</v>
      </c>
      <c r="BM519" s="229" t="s">
        <v>705</v>
      </c>
    </row>
    <row r="520" s="13" customFormat="1">
      <c r="A520" s="13"/>
      <c r="B520" s="236"/>
      <c r="C520" s="237"/>
      <c r="D520" s="238" t="s">
        <v>153</v>
      </c>
      <c r="E520" s="239" t="s">
        <v>1</v>
      </c>
      <c r="F520" s="240" t="s">
        <v>706</v>
      </c>
      <c r="G520" s="237"/>
      <c r="H520" s="241">
        <v>9.75</v>
      </c>
      <c r="I520" s="242"/>
      <c r="J520" s="237"/>
      <c r="K520" s="237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153</v>
      </c>
      <c r="AU520" s="247" t="s">
        <v>83</v>
      </c>
      <c r="AV520" s="13" t="s">
        <v>83</v>
      </c>
      <c r="AW520" s="13" t="s">
        <v>30</v>
      </c>
      <c r="AX520" s="13" t="s">
        <v>81</v>
      </c>
      <c r="AY520" s="247" t="s">
        <v>143</v>
      </c>
    </row>
    <row r="521" s="13" customFormat="1">
      <c r="A521" s="13"/>
      <c r="B521" s="236"/>
      <c r="C521" s="237"/>
      <c r="D521" s="238" t="s">
        <v>153</v>
      </c>
      <c r="E521" s="237"/>
      <c r="F521" s="240" t="s">
        <v>707</v>
      </c>
      <c r="G521" s="237"/>
      <c r="H521" s="241">
        <v>9.9450000000000003</v>
      </c>
      <c r="I521" s="242"/>
      <c r="J521" s="237"/>
      <c r="K521" s="237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153</v>
      </c>
      <c r="AU521" s="247" t="s">
        <v>83</v>
      </c>
      <c r="AV521" s="13" t="s">
        <v>83</v>
      </c>
      <c r="AW521" s="13" t="s">
        <v>4</v>
      </c>
      <c r="AX521" s="13" t="s">
        <v>81</v>
      </c>
      <c r="AY521" s="247" t="s">
        <v>143</v>
      </c>
    </row>
    <row r="522" s="2" customFormat="1" ht="24.15" customHeight="1">
      <c r="A522" s="38"/>
      <c r="B522" s="39"/>
      <c r="C522" s="218" t="s">
        <v>708</v>
      </c>
      <c r="D522" s="218" t="s">
        <v>145</v>
      </c>
      <c r="E522" s="219" t="s">
        <v>709</v>
      </c>
      <c r="F522" s="220" t="s">
        <v>710</v>
      </c>
      <c r="G522" s="221" t="s">
        <v>167</v>
      </c>
      <c r="H522" s="222">
        <v>0.20499999999999999</v>
      </c>
      <c r="I522" s="223"/>
      <c r="J522" s="224">
        <f>ROUND(I522*H522,2)</f>
        <v>0</v>
      </c>
      <c r="K522" s="220" t="s">
        <v>650</v>
      </c>
      <c r="L522" s="44"/>
      <c r="M522" s="225" t="s">
        <v>1</v>
      </c>
      <c r="N522" s="226" t="s">
        <v>38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195</v>
      </c>
      <c r="AT522" s="229" t="s">
        <v>145</v>
      </c>
      <c r="AU522" s="229" t="s">
        <v>83</v>
      </c>
      <c r="AY522" s="17" t="s">
        <v>143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81</v>
      </c>
      <c r="BK522" s="230">
        <f>ROUND(I522*H522,2)</f>
        <v>0</v>
      </c>
      <c r="BL522" s="17" t="s">
        <v>195</v>
      </c>
      <c r="BM522" s="229" t="s">
        <v>711</v>
      </c>
    </row>
    <row r="523" s="2" customFormat="1">
      <c r="A523" s="38"/>
      <c r="B523" s="39"/>
      <c r="C523" s="40"/>
      <c r="D523" s="231" t="s">
        <v>151</v>
      </c>
      <c r="E523" s="40"/>
      <c r="F523" s="232" t="s">
        <v>712</v>
      </c>
      <c r="G523" s="40"/>
      <c r="H523" s="40"/>
      <c r="I523" s="233"/>
      <c r="J523" s="40"/>
      <c r="K523" s="40"/>
      <c r="L523" s="44"/>
      <c r="M523" s="234"/>
      <c r="N523" s="235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151</v>
      </c>
      <c r="AU523" s="17" t="s">
        <v>83</v>
      </c>
    </row>
    <row r="524" s="12" customFormat="1" ht="22.8" customHeight="1">
      <c r="A524" s="12"/>
      <c r="B524" s="202"/>
      <c r="C524" s="203"/>
      <c r="D524" s="204" t="s">
        <v>72</v>
      </c>
      <c r="E524" s="216" t="s">
        <v>713</v>
      </c>
      <c r="F524" s="216" t="s">
        <v>714</v>
      </c>
      <c r="G524" s="203"/>
      <c r="H524" s="203"/>
      <c r="I524" s="206"/>
      <c r="J524" s="217">
        <f>BK524</f>
        <v>0</v>
      </c>
      <c r="K524" s="203"/>
      <c r="L524" s="208"/>
      <c r="M524" s="209"/>
      <c r="N524" s="210"/>
      <c r="O524" s="210"/>
      <c r="P524" s="211">
        <f>SUM(P525:P532)</f>
        <v>0</v>
      </c>
      <c r="Q524" s="210"/>
      <c r="R524" s="211">
        <f>SUM(R525:R532)</f>
        <v>0</v>
      </c>
      <c r="S524" s="210"/>
      <c r="T524" s="212">
        <f>SUM(T525:T532)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3" t="s">
        <v>83</v>
      </c>
      <c r="AT524" s="214" t="s">
        <v>72</v>
      </c>
      <c r="AU524" s="214" t="s">
        <v>81</v>
      </c>
      <c r="AY524" s="213" t="s">
        <v>143</v>
      </c>
      <c r="BK524" s="215">
        <f>SUM(BK525:BK532)</f>
        <v>0</v>
      </c>
    </row>
    <row r="525" s="2" customFormat="1" ht="24.15" customHeight="1">
      <c r="A525" s="38"/>
      <c r="B525" s="39"/>
      <c r="C525" s="218" t="s">
        <v>437</v>
      </c>
      <c r="D525" s="218" t="s">
        <v>145</v>
      </c>
      <c r="E525" s="219" t="s">
        <v>715</v>
      </c>
      <c r="F525" s="220" t="s">
        <v>716</v>
      </c>
      <c r="G525" s="221" t="s">
        <v>717</v>
      </c>
      <c r="H525" s="222">
        <v>2</v>
      </c>
      <c r="I525" s="223"/>
      <c r="J525" s="224">
        <f>ROUND(I525*H525,2)</f>
        <v>0</v>
      </c>
      <c r="K525" s="220" t="s">
        <v>149</v>
      </c>
      <c r="L525" s="44"/>
      <c r="M525" s="225" t="s">
        <v>1</v>
      </c>
      <c r="N525" s="226" t="s">
        <v>38</v>
      </c>
      <c r="O525" s="91"/>
      <c r="P525" s="227">
        <f>O525*H525</f>
        <v>0</v>
      </c>
      <c r="Q525" s="227">
        <v>0</v>
      </c>
      <c r="R525" s="227">
        <f>Q525*H525</f>
        <v>0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195</v>
      </c>
      <c r="AT525" s="229" t="s">
        <v>145</v>
      </c>
      <c r="AU525" s="229" t="s">
        <v>83</v>
      </c>
      <c r="AY525" s="17" t="s">
        <v>143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81</v>
      </c>
      <c r="BK525" s="230">
        <f>ROUND(I525*H525,2)</f>
        <v>0</v>
      </c>
      <c r="BL525" s="17" t="s">
        <v>195</v>
      </c>
      <c r="BM525" s="229" t="s">
        <v>718</v>
      </c>
    </row>
    <row r="526" s="2" customFormat="1">
      <c r="A526" s="38"/>
      <c r="B526" s="39"/>
      <c r="C526" s="40"/>
      <c r="D526" s="231" t="s">
        <v>151</v>
      </c>
      <c r="E526" s="40"/>
      <c r="F526" s="232" t="s">
        <v>719</v>
      </c>
      <c r="G526" s="40"/>
      <c r="H526" s="40"/>
      <c r="I526" s="233"/>
      <c r="J526" s="40"/>
      <c r="K526" s="40"/>
      <c r="L526" s="44"/>
      <c r="M526" s="234"/>
      <c r="N526" s="235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151</v>
      </c>
      <c r="AU526" s="17" t="s">
        <v>83</v>
      </c>
    </row>
    <row r="527" s="2" customFormat="1" ht="24.15" customHeight="1">
      <c r="A527" s="38"/>
      <c r="B527" s="39"/>
      <c r="C527" s="218" t="s">
        <v>720</v>
      </c>
      <c r="D527" s="218" t="s">
        <v>145</v>
      </c>
      <c r="E527" s="219" t="s">
        <v>721</v>
      </c>
      <c r="F527" s="220" t="s">
        <v>722</v>
      </c>
      <c r="G527" s="221" t="s">
        <v>717</v>
      </c>
      <c r="H527" s="222">
        <v>3</v>
      </c>
      <c r="I527" s="223"/>
      <c r="J527" s="224">
        <f>ROUND(I527*H527,2)</f>
        <v>0</v>
      </c>
      <c r="K527" s="220" t="s">
        <v>149</v>
      </c>
      <c r="L527" s="44"/>
      <c r="M527" s="225" t="s">
        <v>1</v>
      </c>
      <c r="N527" s="226" t="s">
        <v>38</v>
      </c>
      <c r="O527" s="91"/>
      <c r="P527" s="227">
        <f>O527*H527</f>
        <v>0</v>
      </c>
      <c r="Q527" s="227">
        <v>0</v>
      </c>
      <c r="R527" s="227">
        <f>Q527*H527</f>
        <v>0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195</v>
      </c>
      <c r="AT527" s="229" t="s">
        <v>145</v>
      </c>
      <c r="AU527" s="229" t="s">
        <v>83</v>
      </c>
      <c r="AY527" s="17" t="s">
        <v>143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81</v>
      </c>
      <c r="BK527" s="230">
        <f>ROUND(I527*H527,2)</f>
        <v>0</v>
      </c>
      <c r="BL527" s="17" t="s">
        <v>195</v>
      </c>
      <c r="BM527" s="229" t="s">
        <v>723</v>
      </c>
    </row>
    <row r="528" s="2" customFormat="1">
      <c r="A528" s="38"/>
      <c r="B528" s="39"/>
      <c r="C528" s="40"/>
      <c r="D528" s="231" t="s">
        <v>151</v>
      </c>
      <c r="E528" s="40"/>
      <c r="F528" s="232" t="s">
        <v>724</v>
      </c>
      <c r="G528" s="40"/>
      <c r="H528" s="40"/>
      <c r="I528" s="233"/>
      <c r="J528" s="40"/>
      <c r="K528" s="40"/>
      <c r="L528" s="44"/>
      <c r="M528" s="234"/>
      <c r="N528" s="235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151</v>
      </c>
      <c r="AU528" s="17" t="s">
        <v>83</v>
      </c>
    </row>
    <row r="529" s="2" customFormat="1" ht="24.15" customHeight="1">
      <c r="A529" s="38"/>
      <c r="B529" s="39"/>
      <c r="C529" s="218" t="s">
        <v>443</v>
      </c>
      <c r="D529" s="218" t="s">
        <v>145</v>
      </c>
      <c r="E529" s="219" t="s">
        <v>725</v>
      </c>
      <c r="F529" s="220" t="s">
        <v>726</v>
      </c>
      <c r="G529" s="221" t="s">
        <v>717</v>
      </c>
      <c r="H529" s="222">
        <v>1</v>
      </c>
      <c r="I529" s="223"/>
      <c r="J529" s="224">
        <f>ROUND(I529*H529,2)</f>
        <v>0</v>
      </c>
      <c r="K529" s="220" t="s">
        <v>149</v>
      </c>
      <c r="L529" s="44"/>
      <c r="M529" s="225" t="s">
        <v>1</v>
      </c>
      <c r="N529" s="226" t="s">
        <v>38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195</v>
      </c>
      <c r="AT529" s="229" t="s">
        <v>145</v>
      </c>
      <c r="AU529" s="229" t="s">
        <v>83</v>
      </c>
      <c r="AY529" s="17" t="s">
        <v>143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81</v>
      </c>
      <c r="BK529" s="230">
        <f>ROUND(I529*H529,2)</f>
        <v>0</v>
      </c>
      <c r="BL529" s="17" t="s">
        <v>195</v>
      </c>
      <c r="BM529" s="229" t="s">
        <v>727</v>
      </c>
    </row>
    <row r="530" s="2" customFormat="1">
      <c r="A530" s="38"/>
      <c r="B530" s="39"/>
      <c r="C530" s="40"/>
      <c r="D530" s="231" t="s">
        <v>151</v>
      </c>
      <c r="E530" s="40"/>
      <c r="F530" s="232" t="s">
        <v>728</v>
      </c>
      <c r="G530" s="40"/>
      <c r="H530" s="40"/>
      <c r="I530" s="233"/>
      <c r="J530" s="40"/>
      <c r="K530" s="40"/>
      <c r="L530" s="44"/>
      <c r="M530" s="234"/>
      <c r="N530" s="235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151</v>
      </c>
      <c r="AU530" s="17" t="s">
        <v>83</v>
      </c>
    </row>
    <row r="531" s="2" customFormat="1" ht="21.75" customHeight="1">
      <c r="A531" s="38"/>
      <c r="B531" s="39"/>
      <c r="C531" s="218" t="s">
        <v>729</v>
      </c>
      <c r="D531" s="218" t="s">
        <v>145</v>
      </c>
      <c r="E531" s="219" t="s">
        <v>730</v>
      </c>
      <c r="F531" s="220" t="s">
        <v>731</v>
      </c>
      <c r="G531" s="221" t="s">
        <v>717</v>
      </c>
      <c r="H531" s="222">
        <v>3</v>
      </c>
      <c r="I531" s="223"/>
      <c r="J531" s="224">
        <f>ROUND(I531*H531,2)</f>
        <v>0</v>
      </c>
      <c r="K531" s="220" t="s">
        <v>149</v>
      </c>
      <c r="L531" s="44"/>
      <c r="M531" s="225" t="s">
        <v>1</v>
      </c>
      <c r="N531" s="226" t="s">
        <v>38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195</v>
      </c>
      <c r="AT531" s="229" t="s">
        <v>145</v>
      </c>
      <c r="AU531" s="229" t="s">
        <v>83</v>
      </c>
      <c r="AY531" s="17" t="s">
        <v>143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81</v>
      </c>
      <c r="BK531" s="230">
        <f>ROUND(I531*H531,2)</f>
        <v>0</v>
      </c>
      <c r="BL531" s="17" t="s">
        <v>195</v>
      </c>
      <c r="BM531" s="229" t="s">
        <v>732</v>
      </c>
    </row>
    <row r="532" s="2" customFormat="1">
      <c r="A532" s="38"/>
      <c r="B532" s="39"/>
      <c r="C532" s="40"/>
      <c r="D532" s="231" t="s">
        <v>151</v>
      </c>
      <c r="E532" s="40"/>
      <c r="F532" s="232" t="s">
        <v>733</v>
      </c>
      <c r="G532" s="40"/>
      <c r="H532" s="40"/>
      <c r="I532" s="233"/>
      <c r="J532" s="40"/>
      <c r="K532" s="40"/>
      <c r="L532" s="44"/>
      <c r="M532" s="234"/>
      <c r="N532" s="235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151</v>
      </c>
      <c r="AU532" s="17" t="s">
        <v>83</v>
      </c>
    </row>
    <row r="533" s="12" customFormat="1" ht="22.8" customHeight="1">
      <c r="A533" s="12"/>
      <c r="B533" s="202"/>
      <c r="C533" s="203"/>
      <c r="D533" s="204" t="s">
        <v>72</v>
      </c>
      <c r="E533" s="216" t="s">
        <v>734</v>
      </c>
      <c r="F533" s="216" t="s">
        <v>735</v>
      </c>
      <c r="G533" s="203"/>
      <c r="H533" s="203"/>
      <c r="I533" s="206"/>
      <c r="J533" s="217">
        <f>BK533</f>
        <v>0</v>
      </c>
      <c r="K533" s="203"/>
      <c r="L533" s="208"/>
      <c r="M533" s="209"/>
      <c r="N533" s="210"/>
      <c r="O533" s="210"/>
      <c r="P533" s="211">
        <f>SUM(P534:P537)</f>
        <v>0</v>
      </c>
      <c r="Q533" s="210"/>
      <c r="R533" s="211">
        <f>SUM(R534:R537)</f>
        <v>0</v>
      </c>
      <c r="S533" s="210"/>
      <c r="T533" s="212">
        <f>SUM(T534:T537)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3" t="s">
        <v>83</v>
      </c>
      <c r="AT533" s="214" t="s">
        <v>72</v>
      </c>
      <c r="AU533" s="214" t="s">
        <v>81</v>
      </c>
      <c r="AY533" s="213" t="s">
        <v>143</v>
      </c>
      <c r="BK533" s="215">
        <f>SUM(BK534:BK537)</f>
        <v>0</v>
      </c>
    </row>
    <row r="534" s="2" customFormat="1" ht="33" customHeight="1">
      <c r="A534" s="38"/>
      <c r="B534" s="39"/>
      <c r="C534" s="218" t="s">
        <v>448</v>
      </c>
      <c r="D534" s="218" t="s">
        <v>145</v>
      </c>
      <c r="E534" s="219" t="s">
        <v>736</v>
      </c>
      <c r="F534" s="220" t="s">
        <v>737</v>
      </c>
      <c r="G534" s="221" t="s">
        <v>717</v>
      </c>
      <c r="H534" s="222">
        <v>2</v>
      </c>
      <c r="I534" s="223"/>
      <c r="J534" s="224">
        <f>ROUND(I534*H534,2)</f>
        <v>0</v>
      </c>
      <c r="K534" s="220" t="s">
        <v>149</v>
      </c>
      <c r="L534" s="44"/>
      <c r="M534" s="225" t="s">
        <v>1</v>
      </c>
      <c r="N534" s="226" t="s">
        <v>38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195</v>
      </c>
      <c r="AT534" s="229" t="s">
        <v>145</v>
      </c>
      <c r="AU534" s="229" t="s">
        <v>83</v>
      </c>
      <c r="AY534" s="17" t="s">
        <v>143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81</v>
      </c>
      <c r="BK534" s="230">
        <f>ROUND(I534*H534,2)</f>
        <v>0</v>
      </c>
      <c r="BL534" s="17" t="s">
        <v>195</v>
      </c>
      <c r="BM534" s="229" t="s">
        <v>738</v>
      </c>
    </row>
    <row r="535" s="2" customFormat="1">
      <c r="A535" s="38"/>
      <c r="B535" s="39"/>
      <c r="C535" s="40"/>
      <c r="D535" s="231" t="s">
        <v>151</v>
      </c>
      <c r="E535" s="40"/>
      <c r="F535" s="232" t="s">
        <v>739</v>
      </c>
      <c r="G535" s="40"/>
      <c r="H535" s="40"/>
      <c r="I535" s="233"/>
      <c r="J535" s="40"/>
      <c r="K535" s="40"/>
      <c r="L535" s="44"/>
      <c r="M535" s="234"/>
      <c r="N535" s="235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151</v>
      </c>
      <c r="AU535" s="17" t="s">
        <v>83</v>
      </c>
    </row>
    <row r="536" s="2" customFormat="1" ht="16.5" customHeight="1">
      <c r="A536" s="38"/>
      <c r="B536" s="39"/>
      <c r="C536" s="218" t="s">
        <v>740</v>
      </c>
      <c r="D536" s="218" t="s">
        <v>145</v>
      </c>
      <c r="E536" s="219" t="s">
        <v>741</v>
      </c>
      <c r="F536" s="220" t="s">
        <v>742</v>
      </c>
      <c r="G536" s="221" t="s">
        <v>717</v>
      </c>
      <c r="H536" s="222">
        <v>2</v>
      </c>
      <c r="I536" s="223"/>
      <c r="J536" s="224">
        <f>ROUND(I536*H536,2)</f>
        <v>0</v>
      </c>
      <c r="K536" s="220" t="s">
        <v>149</v>
      </c>
      <c r="L536" s="44"/>
      <c r="M536" s="225" t="s">
        <v>1</v>
      </c>
      <c r="N536" s="226" t="s">
        <v>38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195</v>
      </c>
      <c r="AT536" s="229" t="s">
        <v>145</v>
      </c>
      <c r="AU536" s="229" t="s">
        <v>83</v>
      </c>
      <c r="AY536" s="17" t="s">
        <v>143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81</v>
      </c>
      <c r="BK536" s="230">
        <f>ROUND(I536*H536,2)</f>
        <v>0</v>
      </c>
      <c r="BL536" s="17" t="s">
        <v>195</v>
      </c>
      <c r="BM536" s="229" t="s">
        <v>743</v>
      </c>
    </row>
    <row r="537" s="2" customFormat="1">
      <c r="A537" s="38"/>
      <c r="B537" s="39"/>
      <c r="C537" s="40"/>
      <c r="D537" s="231" t="s">
        <v>151</v>
      </c>
      <c r="E537" s="40"/>
      <c r="F537" s="232" t="s">
        <v>744</v>
      </c>
      <c r="G537" s="40"/>
      <c r="H537" s="40"/>
      <c r="I537" s="233"/>
      <c r="J537" s="40"/>
      <c r="K537" s="40"/>
      <c r="L537" s="44"/>
      <c r="M537" s="234"/>
      <c r="N537" s="23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151</v>
      </c>
      <c r="AU537" s="17" t="s">
        <v>83</v>
      </c>
    </row>
    <row r="538" s="12" customFormat="1" ht="22.8" customHeight="1">
      <c r="A538" s="12"/>
      <c r="B538" s="202"/>
      <c r="C538" s="203"/>
      <c r="D538" s="204" t="s">
        <v>72</v>
      </c>
      <c r="E538" s="216" t="s">
        <v>745</v>
      </c>
      <c r="F538" s="216" t="s">
        <v>746</v>
      </c>
      <c r="G538" s="203"/>
      <c r="H538" s="203"/>
      <c r="I538" s="206"/>
      <c r="J538" s="217">
        <f>BK538</f>
        <v>0</v>
      </c>
      <c r="K538" s="203"/>
      <c r="L538" s="208"/>
      <c r="M538" s="209"/>
      <c r="N538" s="210"/>
      <c r="O538" s="210"/>
      <c r="P538" s="211">
        <f>SUM(P539:P548)</f>
        <v>0</v>
      </c>
      <c r="Q538" s="210"/>
      <c r="R538" s="211">
        <f>SUM(R539:R548)</f>
        <v>0.68815673999999993</v>
      </c>
      <c r="S538" s="210"/>
      <c r="T538" s="212">
        <f>SUM(T539:T548)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3" t="s">
        <v>83</v>
      </c>
      <c r="AT538" s="214" t="s">
        <v>72</v>
      </c>
      <c r="AU538" s="214" t="s">
        <v>81</v>
      </c>
      <c r="AY538" s="213" t="s">
        <v>143</v>
      </c>
      <c r="BK538" s="215">
        <f>SUM(BK539:BK548)</f>
        <v>0</v>
      </c>
    </row>
    <row r="539" s="2" customFormat="1" ht="24.15" customHeight="1">
      <c r="A539" s="38"/>
      <c r="B539" s="39"/>
      <c r="C539" s="218" t="s">
        <v>451</v>
      </c>
      <c r="D539" s="218" t="s">
        <v>145</v>
      </c>
      <c r="E539" s="219" t="s">
        <v>747</v>
      </c>
      <c r="F539" s="220" t="s">
        <v>748</v>
      </c>
      <c r="G539" s="221" t="s">
        <v>180</v>
      </c>
      <c r="H539" s="222">
        <v>42.32</v>
      </c>
      <c r="I539" s="223"/>
      <c r="J539" s="224">
        <f>ROUND(I539*H539,2)</f>
        <v>0</v>
      </c>
      <c r="K539" s="220" t="s">
        <v>650</v>
      </c>
      <c r="L539" s="44"/>
      <c r="M539" s="225" t="s">
        <v>1</v>
      </c>
      <c r="N539" s="226" t="s">
        <v>38</v>
      </c>
      <c r="O539" s="91"/>
      <c r="P539" s="227">
        <f>O539*H539</f>
        <v>0</v>
      </c>
      <c r="Q539" s="227">
        <v>0</v>
      </c>
      <c r="R539" s="227">
        <f>Q539*H539</f>
        <v>0</v>
      </c>
      <c r="S539" s="227">
        <v>0</v>
      </c>
      <c r="T539" s="228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9" t="s">
        <v>195</v>
      </c>
      <c r="AT539" s="229" t="s">
        <v>145</v>
      </c>
      <c r="AU539" s="229" t="s">
        <v>83</v>
      </c>
      <c r="AY539" s="17" t="s">
        <v>143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81</v>
      </c>
      <c r="BK539" s="230">
        <f>ROUND(I539*H539,2)</f>
        <v>0</v>
      </c>
      <c r="BL539" s="17" t="s">
        <v>195</v>
      </c>
      <c r="BM539" s="229" t="s">
        <v>749</v>
      </c>
    </row>
    <row r="540" s="2" customFormat="1">
      <c r="A540" s="38"/>
      <c r="B540" s="39"/>
      <c r="C540" s="40"/>
      <c r="D540" s="231" t="s">
        <v>151</v>
      </c>
      <c r="E540" s="40"/>
      <c r="F540" s="232" t="s">
        <v>750</v>
      </c>
      <c r="G540" s="40"/>
      <c r="H540" s="40"/>
      <c r="I540" s="233"/>
      <c r="J540" s="40"/>
      <c r="K540" s="40"/>
      <c r="L540" s="44"/>
      <c r="M540" s="234"/>
      <c r="N540" s="235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151</v>
      </c>
      <c r="AU540" s="17" t="s">
        <v>83</v>
      </c>
    </row>
    <row r="541" s="13" customFormat="1">
      <c r="A541" s="13"/>
      <c r="B541" s="236"/>
      <c r="C541" s="237"/>
      <c r="D541" s="238" t="s">
        <v>153</v>
      </c>
      <c r="E541" s="239" t="s">
        <v>1</v>
      </c>
      <c r="F541" s="240" t="s">
        <v>751</v>
      </c>
      <c r="G541" s="237"/>
      <c r="H541" s="241">
        <v>42.32</v>
      </c>
      <c r="I541" s="242"/>
      <c r="J541" s="237"/>
      <c r="K541" s="237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153</v>
      </c>
      <c r="AU541" s="247" t="s">
        <v>83</v>
      </c>
      <c r="AV541" s="13" t="s">
        <v>83</v>
      </c>
      <c r="AW541" s="13" t="s">
        <v>30</v>
      </c>
      <c r="AX541" s="13" t="s">
        <v>81</v>
      </c>
      <c r="AY541" s="247" t="s">
        <v>143</v>
      </c>
    </row>
    <row r="542" s="2" customFormat="1" ht="24.15" customHeight="1">
      <c r="A542" s="38"/>
      <c r="B542" s="39"/>
      <c r="C542" s="259" t="s">
        <v>752</v>
      </c>
      <c r="D542" s="259" t="s">
        <v>219</v>
      </c>
      <c r="E542" s="260" t="s">
        <v>753</v>
      </c>
      <c r="F542" s="261" t="s">
        <v>754</v>
      </c>
      <c r="G542" s="262" t="s">
        <v>180</v>
      </c>
      <c r="H542" s="263">
        <v>46.552</v>
      </c>
      <c r="I542" s="264"/>
      <c r="J542" s="265">
        <f>ROUND(I542*H542,2)</f>
        <v>0</v>
      </c>
      <c r="K542" s="261" t="s">
        <v>650</v>
      </c>
      <c r="L542" s="266"/>
      <c r="M542" s="267" t="s">
        <v>1</v>
      </c>
      <c r="N542" s="268" t="s">
        <v>38</v>
      </c>
      <c r="O542" s="91"/>
      <c r="P542" s="227">
        <f>O542*H542</f>
        <v>0</v>
      </c>
      <c r="Q542" s="227">
        <v>0.0144</v>
      </c>
      <c r="R542" s="227">
        <f>Q542*H542</f>
        <v>0.67034879999999997</v>
      </c>
      <c r="S542" s="227">
        <v>0</v>
      </c>
      <c r="T542" s="22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9" t="s">
        <v>239</v>
      </c>
      <c r="AT542" s="229" t="s">
        <v>219</v>
      </c>
      <c r="AU542" s="229" t="s">
        <v>83</v>
      </c>
      <c r="AY542" s="17" t="s">
        <v>143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81</v>
      </c>
      <c r="BK542" s="230">
        <f>ROUND(I542*H542,2)</f>
        <v>0</v>
      </c>
      <c r="BL542" s="17" t="s">
        <v>195</v>
      </c>
      <c r="BM542" s="229" t="s">
        <v>755</v>
      </c>
    </row>
    <row r="543" s="13" customFormat="1">
      <c r="A543" s="13"/>
      <c r="B543" s="236"/>
      <c r="C543" s="237"/>
      <c r="D543" s="238" t="s">
        <v>153</v>
      </c>
      <c r="E543" s="237"/>
      <c r="F543" s="240" t="s">
        <v>756</v>
      </c>
      <c r="G543" s="237"/>
      <c r="H543" s="241">
        <v>46.552</v>
      </c>
      <c r="I543" s="242"/>
      <c r="J543" s="237"/>
      <c r="K543" s="237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153</v>
      </c>
      <c r="AU543" s="247" t="s">
        <v>83</v>
      </c>
      <c r="AV543" s="13" t="s">
        <v>83</v>
      </c>
      <c r="AW543" s="13" t="s">
        <v>4</v>
      </c>
      <c r="AX543" s="13" t="s">
        <v>81</v>
      </c>
      <c r="AY543" s="247" t="s">
        <v>143</v>
      </c>
    </row>
    <row r="544" s="2" customFormat="1" ht="24.15" customHeight="1">
      <c r="A544" s="38"/>
      <c r="B544" s="39"/>
      <c r="C544" s="218" t="s">
        <v>460</v>
      </c>
      <c r="D544" s="218" t="s">
        <v>145</v>
      </c>
      <c r="E544" s="219" t="s">
        <v>757</v>
      </c>
      <c r="F544" s="220" t="s">
        <v>758</v>
      </c>
      <c r="G544" s="221" t="s">
        <v>148</v>
      </c>
      <c r="H544" s="222">
        <v>0.76200000000000001</v>
      </c>
      <c r="I544" s="223"/>
      <c r="J544" s="224">
        <f>ROUND(I544*H544,2)</f>
        <v>0</v>
      </c>
      <c r="K544" s="220" t="s">
        <v>650</v>
      </c>
      <c r="L544" s="44"/>
      <c r="M544" s="225" t="s">
        <v>1</v>
      </c>
      <c r="N544" s="226" t="s">
        <v>38</v>
      </c>
      <c r="O544" s="91"/>
      <c r="P544" s="227">
        <f>O544*H544</f>
        <v>0</v>
      </c>
      <c r="Q544" s="227">
        <v>0.023369999999999998</v>
      </c>
      <c r="R544" s="227">
        <f>Q544*H544</f>
        <v>0.017807939999999998</v>
      </c>
      <c r="S544" s="227">
        <v>0</v>
      </c>
      <c r="T544" s="22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9" t="s">
        <v>195</v>
      </c>
      <c r="AT544" s="229" t="s">
        <v>145</v>
      </c>
      <c r="AU544" s="229" t="s">
        <v>83</v>
      </c>
      <c r="AY544" s="17" t="s">
        <v>143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81</v>
      </c>
      <c r="BK544" s="230">
        <f>ROUND(I544*H544,2)</f>
        <v>0</v>
      </c>
      <c r="BL544" s="17" t="s">
        <v>195</v>
      </c>
      <c r="BM544" s="229" t="s">
        <v>759</v>
      </c>
    </row>
    <row r="545" s="2" customFormat="1">
      <c r="A545" s="38"/>
      <c r="B545" s="39"/>
      <c r="C545" s="40"/>
      <c r="D545" s="231" t="s">
        <v>151</v>
      </c>
      <c r="E545" s="40"/>
      <c r="F545" s="232" t="s">
        <v>760</v>
      </c>
      <c r="G545" s="40"/>
      <c r="H545" s="40"/>
      <c r="I545" s="233"/>
      <c r="J545" s="40"/>
      <c r="K545" s="40"/>
      <c r="L545" s="44"/>
      <c r="M545" s="234"/>
      <c r="N545" s="235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151</v>
      </c>
      <c r="AU545" s="17" t="s">
        <v>83</v>
      </c>
    </row>
    <row r="546" s="13" customFormat="1">
      <c r="A546" s="13"/>
      <c r="B546" s="236"/>
      <c r="C546" s="237"/>
      <c r="D546" s="238" t="s">
        <v>153</v>
      </c>
      <c r="E546" s="239" t="s">
        <v>1</v>
      </c>
      <c r="F546" s="240" t="s">
        <v>761</v>
      </c>
      <c r="G546" s="237"/>
      <c r="H546" s="241">
        <v>0.76200000000000001</v>
      </c>
      <c r="I546" s="242"/>
      <c r="J546" s="237"/>
      <c r="K546" s="237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153</v>
      </c>
      <c r="AU546" s="247" t="s">
        <v>83</v>
      </c>
      <c r="AV546" s="13" t="s">
        <v>83</v>
      </c>
      <c r="AW546" s="13" t="s">
        <v>30</v>
      </c>
      <c r="AX546" s="13" t="s">
        <v>81</v>
      </c>
      <c r="AY546" s="247" t="s">
        <v>143</v>
      </c>
    </row>
    <row r="547" s="2" customFormat="1" ht="24.15" customHeight="1">
      <c r="A547" s="38"/>
      <c r="B547" s="39"/>
      <c r="C547" s="218" t="s">
        <v>762</v>
      </c>
      <c r="D547" s="218" t="s">
        <v>145</v>
      </c>
      <c r="E547" s="219" t="s">
        <v>763</v>
      </c>
      <c r="F547" s="220" t="s">
        <v>764</v>
      </c>
      <c r="G547" s="221" t="s">
        <v>167</v>
      </c>
      <c r="H547" s="222">
        <v>0.68799999999999994</v>
      </c>
      <c r="I547" s="223"/>
      <c r="J547" s="224">
        <f>ROUND(I547*H547,2)</f>
        <v>0</v>
      </c>
      <c r="K547" s="220" t="s">
        <v>650</v>
      </c>
      <c r="L547" s="44"/>
      <c r="M547" s="225" t="s">
        <v>1</v>
      </c>
      <c r="N547" s="226" t="s">
        <v>38</v>
      </c>
      <c r="O547" s="91"/>
      <c r="P547" s="227">
        <f>O547*H547</f>
        <v>0</v>
      </c>
      <c r="Q547" s="227">
        <v>0</v>
      </c>
      <c r="R547" s="227">
        <f>Q547*H547</f>
        <v>0</v>
      </c>
      <c r="S547" s="227">
        <v>0</v>
      </c>
      <c r="T547" s="22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195</v>
      </c>
      <c r="AT547" s="229" t="s">
        <v>145</v>
      </c>
      <c r="AU547" s="229" t="s">
        <v>83</v>
      </c>
      <c r="AY547" s="17" t="s">
        <v>143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81</v>
      </c>
      <c r="BK547" s="230">
        <f>ROUND(I547*H547,2)</f>
        <v>0</v>
      </c>
      <c r="BL547" s="17" t="s">
        <v>195</v>
      </c>
      <c r="BM547" s="229" t="s">
        <v>765</v>
      </c>
    </row>
    <row r="548" s="2" customFormat="1">
      <c r="A548" s="38"/>
      <c r="B548" s="39"/>
      <c r="C548" s="40"/>
      <c r="D548" s="231" t="s">
        <v>151</v>
      </c>
      <c r="E548" s="40"/>
      <c r="F548" s="232" t="s">
        <v>766</v>
      </c>
      <c r="G548" s="40"/>
      <c r="H548" s="40"/>
      <c r="I548" s="233"/>
      <c r="J548" s="40"/>
      <c r="K548" s="40"/>
      <c r="L548" s="44"/>
      <c r="M548" s="234"/>
      <c r="N548" s="235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151</v>
      </c>
      <c r="AU548" s="17" t="s">
        <v>83</v>
      </c>
    </row>
    <row r="549" s="12" customFormat="1" ht="22.8" customHeight="1">
      <c r="A549" s="12"/>
      <c r="B549" s="202"/>
      <c r="C549" s="203"/>
      <c r="D549" s="204" t="s">
        <v>72</v>
      </c>
      <c r="E549" s="216" t="s">
        <v>767</v>
      </c>
      <c r="F549" s="216" t="s">
        <v>768</v>
      </c>
      <c r="G549" s="203"/>
      <c r="H549" s="203"/>
      <c r="I549" s="206"/>
      <c r="J549" s="217">
        <f>BK549</f>
        <v>0</v>
      </c>
      <c r="K549" s="203"/>
      <c r="L549" s="208"/>
      <c r="M549" s="209"/>
      <c r="N549" s="210"/>
      <c r="O549" s="210"/>
      <c r="P549" s="211">
        <f>SUM(P550:P558)</f>
        <v>0</v>
      </c>
      <c r="Q549" s="210"/>
      <c r="R549" s="211">
        <f>SUM(R550:R558)</f>
        <v>0</v>
      </c>
      <c r="S549" s="210"/>
      <c r="T549" s="212">
        <f>SUM(T550:T558)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3" t="s">
        <v>83</v>
      </c>
      <c r="AT549" s="214" t="s">
        <v>72</v>
      </c>
      <c r="AU549" s="214" t="s">
        <v>81</v>
      </c>
      <c r="AY549" s="213" t="s">
        <v>143</v>
      </c>
      <c r="BK549" s="215">
        <f>SUM(BK550:BK558)</f>
        <v>0</v>
      </c>
    </row>
    <row r="550" s="2" customFormat="1" ht="24.15" customHeight="1">
      <c r="A550" s="38"/>
      <c r="B550" s="39"/>
      <c r="C550" s="218" t="s">
        <v>464</v>
      </c>
      <c r="D550" s="218" t="s">
        <v>145</v>
      </c>
      <c r="E550" s="219" t="s">
        <v>769</v>
      </c>
      <c r="F550" s="220" t="s">
        <v>770</v>
      </c>
      <c r="G550" s="221" t="s">
        <v>180</v>
      </c>
      <c r="H550" s="222">
        <v>2.6920000000000002</v>
      </c>
      <c r="I550" s="223"/>
      <c r="J550" s="224">
        <f>ROUND(I550*H550,2)</f>
        <v>0</v>
      </c>
      <c r="K550" s="220" t="s">
        <v>149</v>
      </c>
      <c r="L550" s="44"/>
      <c r="M550" s="225" t="s">
        <v>1</v>
      </c>
      <c r="N550" s="226" t="s">
        <v>38</v>
      </c>
      <c r="O550" s="91"/>
      <c r="P550" s="227">
        <f>O550*H550</f>
        <v>0</v>
      </c>
      <c r="Q550" s="227">
        <v>0</v>
      </c>
      <c r="R550" s="227">
        <f>Q550*H550</f>
        <v>0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195</v>
      </c>
      <c r="AT550" s="229" t="s">
        <v>145</v>
      </c>
      <c r="AU550" s="229" t="s">
        <v>83</v>
      </c>
      <c r="AY550" s="17" t="s">
        <v>143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81</v>
      </c>
      <c r="BK550" s="230">
        <f>ROUND(I550*H550,2)</f>
        <v>0</v>
      </c>
      <c r="BL550" s="17" t="s">
        <v>195</v>
      </c>
      <c r="BM550" s="229" t="s">
        <v>771</v>
      </c>
    </row>
    <row r="551" s="2" customFormat="1">
      <c r="A551" s="38"/>
      <c r="B551" s="39"/>
      <c r="C551" s="40"/>
      <c r="D551" s="231" t="s">
        <v>151</v>
      </c>
      <c r="E551" s="40"/>
      <c r="F551" s="232" t="s">
        <v>772</v>
      </c>
      <c r="G551" s="40"/>
      <c r="H551" s="40"/>
      <c r="I551" s="233"/>
      <c r="J551" s="40"/>
      <c r="K551" s="40"/>
      <c r="L551" s="44"/>
      <c r="M551" s="234"/>
      <c r="N551" s="235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151</v>
      </c>
      <c r="AU551" s="17" t="s">
        <v>83</v>
      </c>
    </row>
    <row r="552" s="13" customFormat="1">
      <c r="A552" s="13"/>
      <c r="B552" s="236"/>
      <c r="C552" s="237"/>
      <c r="D552" s="238" t="s">
        <v>153</v>
      </c>
      <c r="E552" s="239" t="s">
        <v>1</v>
      </c>
      <c r="F552" s="240" t="s">
        <v>773</v>
      </c>
      <c r="G552" s="237"/>
      <c r="H552" s="241">
        <v>1.3340000000000001</v>
      </c>
      <c r="I552" s="242"/>
      <c r="J552" s="237"/>
      <c r="K552" s="237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153</v>
      </c>
      <c r="AU552" s="247" t="s">
        <v>83</v>
      </c>
      <c r="AV552" s="13" t="s">
        <v>83</v>
      </c>
      <c r="AW552" s="13" t="s">
        <v>30</v>
      </c>
      <c r="AX552" s="13" t="s">
        <v>73</v>
      </c>
      <c r="AY552" s="247" t="s">
        <v>143</v>
      </c>
    </row>
    <row r="553" s="13" customFormat="1">
      <c r="A553" s="13"/>
      <c r="B553" s="236"/>
      <c r="C553" s="237"/>
      <c r="D553" s="238" t="s">
        <v>153</v>
      </c>
      <c r="E553" s="239" t="s">
        <v>1</v>
      </c>
      <c r="F553" s="240" t="s">
        <v>774</v>
      </c>
      <c r="G553" s="237"/>
      <c r="H553" s="241">
        <v>0.17399999999999999</v>
      </c>
      <c r="I553" s="242"/>
      <c r="J553" s="237"/>
      <c r="K553" s="237"/>
      <c r="L553" s="243"/>
      <c r="M553" s="244"/>
      <c r="N553" s="245"/>
      <c r="O553" s="245"/>
      <c r="P553" s="245"/>
      <c r="Q553" s="245"/>
      <c r="R553" s="245"/>
      <c r="S553" s="245"/>
      <c r="T553" s="24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7" t="s">
        <v>153</v>
      </c>
      <c r="AU553" s="247" t="s">
        <v>83</v>
      </c>
      <c r="AV553" s="13" t="s">
        <v>83</v>
      </c>
      <c r="AW553" s="13" t="s">
        <v>30</v>
      </c>
      <c r="AX553" s="13" t="s">
        <v>73</v>
      </c>
      <c r="AY553" s="247" t="s">
        <v>143</v>
      </c>
    </row>
    <row r="554" s="13" customFormat="1">
      <c r="A554" s="13"/>
      <c r="B554" s="236"/>
      <c r="C554" s="237"/>
      <c r="D554" s="238" t="s">
        <v>153</v>
      </c>
      <c r="E554" s="239" t="s">
        <v>1</v>
      </c>
      <c r="F554" s="240" t="s">
        <v>775</v>
      </c>
      <c r="G554" s="237"/>
      <c r="H554" s="241">
        <v>1.0469999999999999</v>
      </c>
      <c r="I554" s="242"/>
      <c r="J554" s="237"/>
      <c r="K554" s="237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153</v>
      </c>
      <c r="AU554" s="247" t="s">
        <v>83</v>
      </c>
      <c r="AV554" s="13" t="s">
        <v>83</v>
      </c>
      <c r="AW554" s="13" t="s">
        <v>30</v>
      </c>
      <c r="AX554" s="13" t="s">
        <v>73</v>
      </c>
      <c r="AY554" s="247" t="s">
        <v>143</v>
      </c>
    </row>
    <row r="555" s="13" customFormat="1">
      <c r="A555" s="13"/>
      <c r="B555" s="236"/>
      <c r="C555" s="237"/>
      <c r="D555" s="238" t="s">
        <v>153</v>
      </c>
      <c r="E555" s="239" t="s">
        <v>1</v>
      </c>
      <c r="F555" s="240" t="s">
        <v>776</v>
      </c>
      <c r="G555" s="237"/>
      <c r="H555" s="241">
        <v>0.13700000000000001</v>
      </c>
      <c r="I555" s="242"/>
      <c r="J555" s="237"/>
      <c r="K555" s="237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153</v>
      </c>
      <c r="AU555" s="247" t="s">
        <v>83</v>
      </c>
      <c r="AV555" s="13" t="s">
        <v>83</v>
      </c>
      <c r="AW555" s="13" t="s">
        <v>30</v>
      </c>
      <c r="AX555" s="13" t="s">
        <v>73</v>
      </c>
      <c r="AY555" s="247" t="s">
        <v>143</v>
      </c>
    </row>
    <row r="556" s="14" customFormat="1">
      <c r="A556" s="14"/>
      <c r="B556" s="248"/>
      <c r="C556" s="249"/>
      <c r="D556" s="238" t="s">
        <v>153</v>
      </c>
      <c r="E556" s="250" t="s">
        <v>1</v>
      </c>
      <c r="F556" s="251" t="s">
        <v>155</v>
      </c>
      <c r="G556" s="249"/>
      <c r="H556" s="252">
        <v>2.6920000000000002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8" t="s">
        <v>153</v>
      </c>
      <c r="AU556" s="258" t="s">
        <v>83</v>
      </c>
      <c r="AV556" s="14" t="s">
        <v>150</v>
      </c>
      <c r="AW556" s="14" t="s">
        <v>30</v>
      </c>
      <c r="AX556" s="14" t="s">
        <v>81</v>
      </c>
      <c r="AY556" s="258" t="s">
        <v>143</v>
      </c>
    </row>
    <row r="557" s="2" customFormat="1" ht="16.5" customHeight="1">
      <c r="A557" s="38"/>
      <c r="B557" s="39"/>
      <c r="C557" s="218" t="s">
        <v>777</v>
      </c>
      <c r="D557" s="218" t="s">
        <v>145</v>
      </c>
      <c r="E557" s="219" t="s">
        <v>778</v>
      </c>
      <c r="F557" s="220" t="s">
        <v>779</v>
      </c>
      <c r="G557" s="221" t="s">
        <v>215</v>
      </c>
      <c r="H557" s="222">
        <v>1</v>
      </c>
      <c r="I557" s="223"/>
      <c r="J557" s="224">
        <f>ROUND(I557*H557,2)</f>
        <v>0</v>
      </c>
      <c r="K557" s="220" t="s">
        <v>1</v>
      </c>
      <c r="L557" s="44"/>
      <c r="M557" s="225" t="s">
        <v>1</v>
      </c>
      <c r="N557" s="226" t="s">
        <v>38</v>
      </c>
      <c r="O557" s="91"/>
      <c r="P557" s="227">
        <f>O557*H557</f>
        <v>0</v>
      </c>
      <c r="Q557" s="227">
        <v>0</v>
      </c>
      <c r="R557" s="227">
        <f>Q557*H557</f>
        <v>0</v>
      </c>
      <c r="S557" s="227">
        <v>0</v>
      </c>
      <c r="T557" s="22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9" t="s">
        <v>195</v>
      </c>
      <c r="AT557" s="229" t="s">
        <v>145</v>
      </c>
      <c r="AU557" s="229" t="s">
        <v>83</v>
      </c>
      <c r="AY557" s="17" t="s">
        <v>143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81</v>
      </c>
      <c r="BK557" s="230">
        <f>ROUND(I557*H557,2)</f>
        <v>0</v>
      </c>
      <c r="BL557" s="17" t="s">
        <v>195</v>
      </c>
      <c r="BM557" s="229" t="s">
        <v>780</v>
      </c>
    </row>
    <row r="558" s="2" customFormat="1" ht="16.5" customHeight="1">
      <c r="A558" s="38"/>
      <c r="B558" s="39"/>
      <c r="C558" s="218" t="s">
        <v>468</v>
      </c>
      <c r="D558" s="218" t="s">
        <v>145</v>
      </c>
      <c r="E558" s="219" t="s">
        <v>781</v>
      </c>
      <c r="F558" s="220" t="s">
        <v>782</v>
      </c>
      <c r="G558" s="221" t="s">
        <v>215</v>
      </c>
      <c r="H558" s="222">
        <v>1</v>
      </c>
      <c r="I558" s="223"/>
      <c r="J558" s="224">
        <f>ROUND(I558*H558,2)</f>
        <v>0</v>
      </c>
      <c r="K558" s="220" t="s">
        <v>1</v>
      </c>
      <c r="L558" s="44"/>
      <c r="M558" s="225" t="s">
        <v>1</v>
      </c>
      <c r="N558" s="226" t="s">
        <v>38</v>
      </c>
      <c r="O558" s="91"/>
      <c r="P558" s="227">
        <f>O558*H558</f>
        <v>0</v>
      </c>
      <c r="Q558" s="227">
        <v>0</v>
      </c>
      <c r="R558" s="227">
        <f>Q558*H558</f>
        <v>0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195</v>
      </c>
      <c r="AT558" s="229" t="s">
        <v>145</v>
      </c>
      <c r="AU558" s="229" t="s">
        <v>83</v>
      </c>
      <c r="AY558" s="17" t="s">
        <v>143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81</v>
      </c>
      <c r="BK558" s="230">
        <f>ROUND(I558*H558,2)</f>
        <v>0</v>
      </c>
      <c r="BL558" s="17" t="s">
        <v>195</v>
      </c>
      <c r="BM558" s="229" t="s">
        <v>783</v>
      </c>
    </row>
    <row r="559" s="12" customFormat="1" ht="22.8" customHeight="1">
      <c r="A559" s="12"/>
      <c r="B559" s="202"/>
      <c r="C559" s="203"/>
      <c r="D559" s="204" t="s">
        <v>72</v>
      </c>
      <c r="E559" s="216" t="s">
        <v>784</v>
      </c>
      <c r="F559" s="216" t="s">
        <v>785</v>
      </c>
      <c r="G559" s="203"/>
      <c r="H559" s="203"/>
      <c r="I559" s="206"/>
      <c r="J559" s="217">
        <f>BK559</f>
        <v>0</v>
      </c>
      <c r="K559" s="203"/>
      <c r="L559" s="208"/>
      <c r="M559" s="209"/>
      <c r="N559" s="210"/>
      <c r="O559" s="210"/>
      <c r="P559" s="211">
        <f>SUM(P560:P593)</f>
        <v>0</v>
      </c>
      <c r="Q559" s="210"/>
      <c r="R559" s="211">
        <f>SUM(R560:R593)</f>
        <v>0</v>
      </c>
      <c r="S559" s="210"/>
      <c r="T559" s="212">
        <f>SUM(T560:T593)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3" t="s">
        <v>83</v>
      </c>
      <c r="AT559" s="214" t="s">
        <v>72</v>
      </c>
      <c r="AU559" s="214" t="s">
        <v>81</v>
      </c>
      <c r="AY559" s="213" t="s">
        <v>143</v>
      </c>
      <c r="BK559" s="215">
        <f>SUM(BK560:BK593)</f>
        <v>0</v>
      </c>
    </row>
    <row r="560" s="2" customFormat="1" ht="21.75" customHeight="1">
      <c r="A560" s="38"/>
      <c r="B560" s="39"/>
      <c r="C560" s="218" t="s">
        <v>786</v>
      </c>
      <c r="D560" s="218" t="s">
        <v>145</v>
      </c>
      <c r="E560" s="219" t="s">
        <v>787</v>
      </c>
      <c r="F560" s="220" t="s">
        <v>788</v>
      </c>
      <c r="G560" s="221" t="s">
        <v>323</v>
      </c>
      <c r="H560" s="222">
        <v>89.795000000000002</v>
      </c>
      <c r="I560" s="223"/>
      <c r="J560" s="224">
        <f>ROUND(I560*H560,2)</f>
        <v>0</v>
      </c>
      <c r="K560" s="220" t="s">
        <v>149</v>
      </c>
      <c r="L560" s="44"/>
      <c r="M560" s="225" t="s">
        <v>1</v>
      </c>
      <c r="N560" s="226" t="s">
        <v>38</v>
      </c>
      <c r="O560" s="91"/>
      <c r="P560" s="227">
        <f>O560*H560</f>
        <v>0</v>
      </c>
      <c r="Q560" s="227">
        <v>0</v>
      </c>
      <c r="R560" s="227">
        <f>Q560*H560</f>
        <v>0</v>
      </c>
      <c r="S560" s="227">
        <v>0</v>
      </c>
      <c r="T560" s="228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9" t="s">
        <v>195</v>
      </c>
      <c r="AT560" s="229" t="s">
        <v>145</v>
      </c>
      <c r="AU560" s="229" t="s">
        <v>83</v>
      </c>
      <c r="AY560" s="17" t="s">
        <v>143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81</v>
      </c>
      <c r="BK560" s="230">
        <f>ROUND(I560*H560,2)</f>
        <v>0</v>
      </c>
      <c r="BL560" s="17" t="s">
        <v>195</v>
      </c>
      <c r="BM560" s="229" t="s">
        <v>789</v>
      </c>
    </row>
    <row r="561" s="2" customFormat="1">
      <c r="A561" s="38"/>
      <c r="B561" s="39"/>
      <c r="C561" s="40"/>
      <c r="D561" s="231" t="s">
        <v>151</v>
      </c>
      <c r="E561" s="40"/>
      <c r="F561" s="232" t="s">
        <v>790</v>
      </c>
      <c r="G561" s="40"/>
      <c r="H561" s="40"/>
      <c r="I561" s="233"/>
      <c r="J561" s="40"/>
      <c r="K561" s="40"/>
      <c r="L561" s="44"/>
      <c r="M561" s="234"/>
      <c r="N561" s="235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151</v>
      </c>
      <c r="AU561" s="17" t="s">
        <v>83</v>
      </c>
    </row>
    <row r="562" s="13" customFormat="1">
      <c r="A562" s="13"/>
      <c r="B562" s="236"/>
      <c r="C562" s="237"/>
      <c r="D562" s="238" t="s">
        <v>153</v>
      </c>
      <c r="E562" s="239" t="s">
        <v>1</v>
      </c>
      <c r="F562" s="240" t="s">
        <v>791</v>
      </c>
      <c r="G562" s="237"/>
      <c r="H562" s="241">
        <v>76.030000000000001</v>
      </c>
      <c r="I562" s="242"/>
      <c r="J562" s="237"/>
      <c r="K562" s="237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153</v>
      </c>
      <c r="AU562" s="247" t="s">
        <v>83</v>
      </c>
      <c r="AV562" s="13" t="s">
        <v>83</v>
      </c>
      <c r="AW562" s="13" t="s">
        <v>30</v>
      </c>
      <c r="AX562" s="13" t="s">
        <v>73</v>
      </c>
      <c r="AY562" s="247" t="s">
        <v>143</v>
      </c>
    </row>
    <row r="563" s="13" customFormat="1">
      <c r="A563" s="13"/>
      <c r="B563" s="236"/>
      <c r="C563" s="237"/>
      <c r="D563" s="238" t="s">
        <v>153</v>
      </c>
      <c r="E563" s="239" t="s">
        <v>1</v>
      </c>
      <c r="F563" s="240" t="s">
        <v>792</v>
      </c>
      <c r="G563" s="237"/>
      <c r="H563" s="241">
        <v>13.765000000000001</v>
      </c>
      <c r="I563" s="242"/>
      <c r="J563" s="237"/>
      <c r="K563" s="237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153</v>
      </c>
      <c r="AU563" s="247" t="s">
        <v>83</v>
      </c>
      <c r="AV563" s="13" t="s">
        <v>83</v>
      </c>
      <c r="AW563" s="13" t="s">
        <v>30</v>
      </c>
      <c r="AX563" s="13" t="s">
        <v>73</v>
      </c>
      <c r="AY563" s="247" t="s">
        <v>143</v>
      </c>
    </row>
    <row r="564" s="14" customFormat="1">
      <c r="A564" s="14"/>
      <c r="B564" s="248"/>
      <c r="C564" s="249"/>
      <c r="D564" s="238" t="s">
        <v>153</v>
      </c>
      <c r="E564" s="250" t="s">
        <v>1</v>
      </c>
      <c r="F564" s="251" t="s">
        <v>155</v>
      </c>
      <c r="G564" s="249"/>
      <c r="H564" s="252">
        <v>89.795000000000002</v>
      </c>
      <c r="I564" s="253"/>
      <c r="J564" s="249"/>
      <c r="K564" s="249"/>
      <c r="L564" s="254"/>
      <c r="M564" s="255"/>
      <c r="N564" s="256"/>
      <c r="O564" s="256"/>
      <c r="P564" s="256"/>
      <c r="Q564" s="256"/>
      <c r="R564" s="256"/>
      <c r="S564" s="256"/>
      <c r="T564" s="25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8" t="s">
        <v>153</v>
      </c>
      <c r="AU564" s="258" t="s">
        <v>83</v>
      </c>
      <c r="AV564" s="14" t="s">
        <v>150</v>
      </c>
      <c r="AW564" s="14" t="s">
        <v>30</v>
      </c>
      <c r="AX564" s="14" t="s">
        <v>81</v>
      </c>
      <c r="AY564" s="258" t="s">
        <v>143</v>
      </c>
    </row>
    <row r="565" s="2" customFormat="1" ht="33" customHeight="1">
      <c r="A565" s="38"/>
      <c r="B565" s="39"/>
      <c r="C565" s="218" t="s">
        <v>471</v>
      </c>
      <c r="D565" s="218" t="s">
        <v>145</v>
      </c>
      <c r="E565" s="219" t="s">
        <v>793</v>
      </c>
      <c r="F565" s="220" t="s">
        <v>794</v>
      </c>
      <c r="G565" s="221" t="s">
        <v>323</v>
      </c>
      <c r="H565" s="222">
        <v>13.765000000000001</v>
      </c>
      <c r="I565" s="223"/>
      <c r="J565" s="224">
        <f>ROUND(I565*H565,2)</f>
        <v>0</v>
      </c>
      <c r="K565" s="220" t="s">
        <v>149</v>
      </c>
      <c r="L565" s="44"/>
      <c r="M565" s="225" t="s">
        <v>1</v>
      </c>
      <c r="N565" s="226" t="s">
        <v>38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195</v>
      </c>
      <c r="AT565" s="229" t="s">
        <v>145</v>
      </c>
      <c r="AU565" s="229" t="s">
        <v>83</v>
      </c>
      <c r="AY565" s="17" t="s">
        <v>143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81</v>
      </c>
      <c r="BK565" s="230">
        <f>ROUND(I565*H565,2)</f>
        <v>0</v>
      </c>
      <c r="BL565" s="17" t="s">
        <v>195</v>
      </c>
      <c r="BM565" s="229" t="s">
        <v>795</v>
      </c>
    </row>
    <row r="566" s="2" customFormat="1">
      <c r="A566" s="38"/>
      <c r="B566" s="39"/>
      <c r="C566" s="40"/>
      <c r="D566" s="231" t="s">
        <v>151</v>
      </c>
      <c r="E566" s="40"/>
      <c r="F566" s="232" t="s">
        <v>796</v>
      </c>
      <c r="G566" s="40"/>
      <c r="H566" s="40"/>
      <c r="I566" s="233"/>
      <c r="J566" s="40"/>
      <c r="K566" s="40"/>
      <c r="L566" s="44"/>
      <c r="M566" s="234"/>
      <c r="N566" s="235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151</v>
      </c>
      <c r="AU566" s="17" t="s">
        <v>83</v>
      </c>
    </row>
    <row r="567" s="13" customFormat="1">
      <c r="A567" s="13"/>
      <c r="B567" s="236"/>
      <c r="C567" s="237"/>
      <c r="D567" s="238" t="s">
        <v>153</v>
      </c>
      <c r="E567" s="239" t="s">
        <v>1</v>
      </c>
      <c r="F567" s="240" t="s">
        <v>792</v>
      </c>
      <c r="G567" s="237"/>
      <c r="H567" s="241">
        <v>13.765000000000001</v>
      </c>
      <c r="I567" s="242"/>
      <c r="J567" s="237"/>
      <c r="K567" s="237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153</v>
      </c>
      <c r="AU567" s="247" t="s">
        <v>83</v>
      </c>
      <c r="AV567" s="13" t="s">
        <v>83</v>
      </c>
      <c r="AW567" s="13" t="s">
        <v>30</v>
      </c>
      <c r="AX567" s="13" t="s">
        <v>73</v>
      </c>
      <c r="AY567" s="247" t="s">
        <v>143</v>
      </c>
    </row>
    <row r="568" s="14" customFormat="1">
      <c r="A568" s="14"/>
      <c r="B568" s="248"/>
      <c r="C568" s="249"/>
      <c r="D568" s="238" t="s">
        <v>153</v>
      </c>
      <c r="E568" s="250" t="s">
        <v>1</v>
      </c>
      <c r="F568" s="251" t="s">
        <v>155</v>
      </c>
      <c r="G568" s="249"/>
      <c r="H568" s="252">
        <v>13.765000000000001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8" t="s">
        <v>153</v>
      </c>
      <c r="AU568" s="258" t="s">
        <v>83</v>
      </c>
      <c r="AV568" s="14" t="s">
        <v>150</v>
      </c>
      <c r="AW568" s="14" t="s">
        <v>30</v>
      </c>
      <c r="AX568" s="14" t="s">
        <v>81</v>
      </c>
      <c r="AY568" s="258" t="s">
        <v>143</v>
      </c>
    </row>
    <row r="569" s="2" customFormat="1" ht="33" customHeight="1">
      <c r="A569" s="38"/>
      <c r="B569" s="39"/>
      <c r="C569" s="218" t="s">
        <v>797</v>
      </c>
      <c r="D569" s="218" t="s">
        <v>145</v>
      </c>
      <c r="E569" s="219" t="s">
        <v>798</v>
      </c>
      <c r="F569" s="220" t="s">
        <v>799</v>
      </c>
      <c r="G569" s="221" t="s">
        <v>323</v>
      </c>
      <c r="H569" s="222">
        <v>76.030000000000001</v>
      </c>
      <c r="I569" s="223"/>
      <c r="J569" s="224">
        <f>ROUND(I569*H569,2)</f>
        <v>0</v>
      </c>
      <c r="K569" s="220" t="s">
        <v>149</v>
      </c>
      <c r="L569" s="44"/>
      <c r="M569" s="225" t="s">
        <v>1</v>
      </c>
      <c r="N569" s="226" t="s">
        <v>38</v>
      </c>
      <c r="O569" s="91"/>
      <c r="P569" s="227">
        <f>O569*H569</f>
        <v>0</v>
      </c>
      <c r="Q569" s="227">
        <v>0</v>
      </c>
      <c r="R569" s="227">
        <f>Q569*H569</f>
        <v>0</v>
      </c>
      <c r="S569" s="227">
        <v>0</v>
      </c>
      <c r="T569" s="228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9" t="s">
        <v>195</v>
      </c>
      <c r="AT569" s="229" t="s">
        <v>145</v>
      </c>
      <c r="AU569" s="229" t="s">
        <v>83</v>
      </c>
      <c r="AY569" s="17" t="s">
        <v>143</v>
      </c>
      <c r="BE569" s="230">
        <f>IF(N569="základní",J569,0)</f>
        <v>0</v>
      </c>
      <c r="BF569" s="230">
        <f>IF(N569="snížená",J569,0)</f>
        <v>0</v>
      </c>
      <c r="BG569" s="230">
        <f>IF(N569="zákl. přenesená",J569,0)</f>
        <v>0</v>
      </c>
      <c r="BH569" s="230">
        <f>IF(N569="sníž. přenesená",J569,0)</f>
        <v>0</v>
      </c>
      <c r="BI569" s="230">
        <f>IF(N569="nulová",J569,0)</f>
        <v>0</v>
      </c>
      <c r="BJ569" s="17" t="s">
        <v>81</v>
      </c>
      <c r="BK569" s="230">
        <f>ROUND(I569*H569,2)</f>
        <v>0</v>
      </c>
      <c r="BL569" s="17" t="s">
        <v>195</v>
      </c>
      <c r="BM569" s="229" t="s">
        <v>800</v>
      </c>
    </row>
    <row r="570" s="2" customFormat="1">
      <c r="A570" s="38"/>
      <c r="B570" s="39"/>
      <c r="C570" s="40"/>
      <c r="D570" s="231" t="s">
        <v>151</v>
      </c>
      <c r="E570" s="40"/>
      <c r="F570" s="232" t="s">
        <v>801</v>
      </c>
      <c r="G570" s="40"/>
      <c r="H570" s="40"/>
      <c r="I570" s="233"/>
      <c r="J570" s="40"/>
      <c r="K570" s="40"/>
      <c r="L570" s="44"/>
      <c r="M570" s="234"/>
      <c r="N570" s="235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151</v>
      </c>
      <c r="AU570" s="17" t="s">
        <v>83</v>
      </c>
    </row>
    <row r="571" s="13" customFormat="1">
      <c r="A571" s="13"/>
      <c r="B571" s="236"/>
      <c r="C571" s="237"/>
      <c r="D571" s="238" t="s">
        <v>153</v>
      </c>
      <c r="E571" s="239" t="s">
        <v>1</v>
      </c>
      <c r="F571" s="240" t="s">
        <v>791</v>
      </c>
      <c r="G571" s="237"/>
      <c r="H571" s="241">
        <v>76.030000000000001</v>
      </c>
      <c r="I571" s="242"/>
      <c r="J571" s="237"/>
      <c r="K571" s="237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153</v>
      </c>
      <c r="AU571" s="247" t="s">
        <v>83</v>
      </c>
      <c r="AV571" s="13" t="s">
        <v>83</v>
      </c>
      <c r="AW571" s="13" t="s">
        <v>30</v>
      </c>
      <c r="AX571" s="13" t="s">
        <v>73</v>
      </c>
      <c r="AY571" s="247" t="s">
        <v>143</v>
      </c>
    </row>
    <row r="572" s="14" customFormat="1">
      <c r="A572" s="14"/>
      <c r="B572" s="248"/>
      <c r="C572" s="249"/>
      <c r="D572" s="238" t="s">
        <v>153</v>
      </c>
      <c r="E572" s="250" t="s">
        <v>1</v>
      </c>
      <c r="F572" s="251" t="s">
        <v>155</v>
      </c>
      <c r="G572" s="249"/>
      <c r="H572" s="252">
        <v>76.030000000000001</v>
      </c>
      <c r="I572" s="253"/>
      <c r="J572" s="249"/>
      <c r="K572" s="249"/>
      <c r="L572" s="254"/>
      <c r="M572" s="255"/>
      <c r="N572" s="256"/>
      <c r="O572" s="256"/>
      <c r="P572" s="256"/>
      <c r="Q572" s="256"/>
      <c r="R572" s="256"/>
      <c r="S572" s="256"/>
      <c r="T572" s="25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8" t="s">
        <v>153</v>
      </c>
      <c r="AU572" s="258" t="s">
        <v>83</v>
      </c>
      <c r="AV572" s="14" t="s">
        <v>150</v>
      </c>
      <c r="AW572" s="14" t="s">
        <v>30</v>
      </c>
      <c r="AX572" s="14" t="s">
        <v>81</v>
      </c>
      <c r="AY572" s="258" t="s">
        <v>143</v>
      </c>
    </row>
    <row r="573" s="2" customFormat="1" ht="33" customHeight="1">
      <c r="A573" s="38"/>
      <c r="B573" s="39"/>
      <c r="C573" s="218" t="s">
        <v>475</v>
      </c>
      <c r="D573" s="218" t="s">
        <v>145</v>
      </c>
      <c r="E573" s="219" t="s">
        <v>802</v>
      </c>
      <c r="F573" s="220" t="s">
        <v>803</v>
      </c>
      <c r="G573" s="221" t="s">
        <v>215</v>
      </c>
      <c r="H573" s="222">
        <v>14</v>
      </c>
      <c r="I573" s="223"/>
      <c r="J573" s="224">
        <f>ROUND(I573*H573,2)</f>
        <v>0</v>
      </c>
      <c r="K573" s="220" t="s">
        <v>149</v>
      </c>
      <c r="L573" s="44"/>
      <c r="M573" s="225" t="s">
        <v>1</v>
      </c>
      <c r="N573" s="226" t="s">
        <v>38</v>
      </c>
      <c r="O573" s="91"/>
      <c r="P573" s="227">
        <f>O573*H573</f>
        <v>0</v>
      </c>
      <c r="Q573" s="227">
        <v>0</v>
      </c>
      <c r="R573" s="227">
        <f>Q573*H573</f>
        <v>0</v>
      </c>
      <c r="S573" s="227">
        <v>0</v>
      </c>
      <c r="T573" s="228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9" t="s">
        <v>195</v>
      </c>
      <c r="AT573" s="229" t="s">
        <v>145</v>
      </c>
      <c r="AU573" s="229" t="s">
        <v>83</v>
      </c>
      <c r="AY573" s="17" t="s">
        <v>143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17" t="s">
        <v>81</v>
      </c>
      <c r="BK573" s="230">
        <f>ROUND(I573*H573,2)</f>
        <v>0</v>
      </c>
      <c r="BL573" s="17" t="s">
        <v>195</v>
      </c>
      <c r="BM573" s="229" t="s">
        <v>804</v>
      </c>
    </row>
    <row r="574" s="2" customFormat="1">
      <c r="A574" s="38"/>
      <c r="B574" s="39"/>
      <c r="C574" s="40"/>
      <c r="D574" s="231" t="s">
        <v>151</v>
      </c>
      <c r="E574" s="40"/>
      <c r="F574" s="232" t="s">
        <v>805</v>
      </c>
      <c r="G574" s="40"/>
      <c r="H574" s="40"/>
      <c r="I574" s="233"/>
      <c r="J574" s="40"/>
      <c r="K574" s="40"/>
      <c r="L574" s="44"/>
      <c r="M574" s="234"/>
      <c r="N574" s="235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151</v>
      </c>
      <c r="AU574" s="17" t="s">
        <v>83</v>
      </c>
    </row>
    <row r="575" s="2" customFormat="1" ht="24.15" customHeight="1">
      <c r="A575" s="38"/>
      <c r="B575" s="39"/>
      <c r="C575" s="218" t="s">
        <v>806</v>
      </c>
      <c r="D575" s="218" t="s">
        <v>145</v>
      </c>
      <c r="E575" s="219" t="s">
        <v>807</v>
      </c>
      <c r="F575" s="220" t="s">
        <v>808</v>
      </c>
      <c r="G575" s="221" t="s">
        <v>323</v>
      </c>
      <c r="H575" s="222">
        <v>17.600000000000001</v>
      </c>
      <c r="I575" s="223"/>
      <c r="J575" s="224">
        <f>ROUND(I575*H575,2)</f>
        <v>0</v>
      </c>
      <c r="K575" s="220" t="s">
        <v>149</v>
      </c>
      <c r="L575" s="44"/>
      <c r="M575" s="225" t="s">
        <v>1</v>
      </c>
      <c r="N575" s="226" t="s">
        <v>38</v>
      </c>
      <c r="O575" s="91"/>
      <c r="P575" s="227">
        <f>O575*H575</f>
        <v>0</v>
      </c>
      <c r="Q575" s="227">
        <v>0</v>
      </c>
      <c r="R575" s="227">
        <f>Q575*H575</f>
        <v>0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195</v>
      </c>
      <c r="AT575" s="229" t="s">
        <v>145</v>
      </c>
      <c r="AU575" s="229" t="s">
        <v>83</v>
      </c>
      <c r="AY575" s="17" t="s">
        <v>143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81</v>
      </c>
      <c r="BK575" s="230">
        <f>ROUND(I575*H575,2)</f>
        <v>0</v>
      </c>
      <c r="BL575" s="17" t="s">
        <v>195</v>
      </c>
      <c r="BM575" s="229" t="s">
        <v>809</v>
      </c>
    </row>
    <row r="576" s="2" customFormat="1">
      <c r="A576" s="38"/>
      <c r="B576" s="39"/>
      <c r="C576" s="40"/>
      <c r="D576" s="231" t="s">
        <v>151</v>
      </c>
      <c r="E576" s="40"/>
      <c r="F576" s="232" t="s">
        <v>810</v>
      </c>
      <c r="G576" s="40"/>
      <c r="H576" s="40"/>
      <c r="I576" s="233"/>
      <c r="J576" s="40"/>
      <c r="K576" s="40"/>
      <c r="L576" s="44"/>
      <c r="M576" s="234"/>
      <c r="N576" s="235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151</v>
      </c>
      <c r="AU576" s="17" t="s">
        <v>83</v>
      </c>
    </row>
    <row r="577" s="13" customFormat="1">
      <c r="A577" s="13"/>
      <c r="B577" s="236"/>
      <c r="C577" s="237"/>
      <c r="D577" s="238" t="s">
        <v>153</v>
      </c>
      <c r="E577" s="239" t="s">
        <v>1</v>
      </c>
      <c r="F577" s="240" t="s">
        <v>811</v>
      </c>
      <c r="G577" s="237"/>
      <c r="H577" s="241">
        <v>17.600000000000001</v>
      </c>
      <c r="I577" s="242"/>
      <c r="J577" s="237"/>
      <c r="K577" s="237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153</v>
      </c>
      <c r="AU577" s="247" t="s">
        <v>83</v>
      </c>
      <c r="AV577" s="13" t="s">
        <v>83</v>
      </c>
      <c r="AW577" s="13" t="s">
        <v>30</v>
      </c>
      <c r="AX577" s="13" t="s">
        <v>73</v>
      </c>
      <c r="AY577" s="247" t="s">
        <v>143</v>
      </c>
    </row>
    <row r="578" s="14" customFormat="1">
      <c r="A578" s="14"/>
      <c r="B578" s="248"/>
      <c r="C578" s="249"/>
      <c r="D578" s="238" t="s">
        <v>153</v>
      </c>
      <c r="E578" s="250" t="s">
        <v>1</v>
      </c>
      <c r="F578" s="251" t="s">
        <v>155</v>
      </c>
      <c r="G578" s="249"/>
      <c r="H578" s="252">
        <v>17.600000000000001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8" t="s">
        <v>153</v>
      </c>
      <c r="AU578" s="258" t="s">
        <v>83</v>
      </c>
      <c r="AV578" s="14" t="s">
        <v>150</v>
      </c>
      <c r="AW578" s="14" t="s">
        <v>30</v>
      </c>
      <c r="AX578" s="14" t="s">
        <v>81</v>
      </c>
      <c r="AY578" s="258" t="s">
        <v>143</v>
      </c>
    </row>
    <row r="579" s="2" customFormat="1" ht="33" customHeight="1">
      <c r="A579" s="38"/>
      <c r="B579" s="39"/>
      <c r="C579" s="218" t="s">
        <v>480</v>
      </c>
      <c r="D579" s="218" t="s">
        <v>145</v>
      </c>
      <c r="E579" s="219" t="s">
        <v>812</v>
      </c>
      <c r="F579" s="220" t="s">
        <v>813</v>
      </c>
      <c r="G579" s="221" t="s">
        <v>215</v>
      </c>
      <c r="H579" s="222">
        <v>30</v>
      </c>
      <c r="I579" s="223"/>
      <c r="J579" s="224">
        <f>ROUND(I579*H579,2)</f>
        <v>0</v>
      </c>
      <c r="K579" s="220" t="s">
        <v>149</v>
      </c>
      <c r="L579" s="44"/>
      <c r="M579" s="225" t="s">
        <v>1</v>
      </c>
      <c r="N579" s="226" t="s">
        <v>38</v>
      </c>
      <c r="O579" s="91"/>
      <c r="P579" s="227">
        <f>O579*H579</f>
        <v>0</v>
      </c>
      <c r="Q579" s="227">
        <v>0</v>
      </c>
      <c r="R579" s="227">
        <f>Q579*H579</f>
        <v>0</v>
      </c>
      <c r="S579" s="227">
        <v>0</v>
      </c>
      <c r="T579" s="228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9" t="s">
        <v>195</v>
      </c>
      <c r="AT579" s="229" t="s">
        <v>145</v>
      </c>
      <c r="AU579" s="229" t="s">
        <v>83</v>
      </c>
      <c r="AY579" s="17" t="s">
        <v>143</v>
      </c>
      <c r="BE579" s="230">
        <f>IF(N579="základní",J579,0)</f>
        <v>0</v>
      </c>
      <c r="BF579" s="230">
        <f>IF(N579="snížená",J579,0)</f>
        <v>0</v>
      </c>
      <c r="BG579" s="230">
        <f>IF(N579="zákl. přenesená",J579,0)</f>
        <v>0</v>
      </c>
      <c r="BH579" s="230">
        <f>IF(N579="sníž. přenesená",J579,0)</f>
        <v>0</v>
      </c>
      <c r="BI579" s="230">
        <f>IF(N579="nulová",J579,0)</f>
        <v>0</v>
      </c>
      <c r="BJ579" s="17" t="s">
        <v>81</v>
      </c>
      <c r="BK579" s="230">
        <f>ROUND(I579*H579,2)</f>
        <v>0</v>
      </c>
      <c r="BL579" s="17" t="s">
        <v>195</v>
      </c>
      <c r="BM579" s="229" t="s">
        <v>814</v>
      </c>
    </row>
    <row r="580" s="2" customFormat="1">
      <c r="A580" s="38"/>
      <c r="B580" s="39"/>
      <c r="C580" s="40"/>
      <c r="D580" s="231" t="s">
        <v>151</v>
      </c>
      <c r="E580" s="40"/>
      <c r="F580" s="232" t="s">
        <v>815</v>
      </c>
      <c r="G580" s="40"/>
      <c r="H580" s="40"/>
      <c r="I580" s="233"/>
      <c r="J580" s="40"/>
      <c r="K580" s="40"/>
      <c r="L580" s="44"/>
      <c r="M580" s="234"/>
      <c r="N580" s="235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151</v>
      </c>
      <c r="AU580" s="17" t="s">
        <v>83</v>
      </c>
    </row>
    <row r="581" s="2" customFormat="1" ht="24.15" customHeight="1">
      <c r="A581" s="38"/>
      <c r="B581" s="39"/>
      <c r="C581" s="218" t="s">
        <v>816</v>
      </c>
      <c r="D581" s="218" t="s">
        <v>145</v>
      </c>
      <c r="E581" s="219" t="s">
        <v>817</v>
      </c>
      <c r="F581" s="220" t="s">
        <v>818</v>
      </c>
      <c r="G581" s="221" t="s">
        <v>323</v>
      </c>
      <c r="H581" s="222">
        <v>19.265000000000001</v>
      </c>
      <c r="I581" s="223"/>
      <c r="J581" s="224">
        <f>ROUND(I581*H581,2)</f>
        <v>0</v>
      </c>
      <c r="K581" s="220" t="s">
        <v>149</v>
      </c>
      <c r="L581" s="44"/>
      <c r="M581" s="225" t="s">
        <v>1</v>
      </c>
      <c r="N581" s="226" t="s">
        <v>38</v>
      </c>
      <c r="O581" s="91"/>
      <c r="P581" s="227">
        <f>O581*H581</f>
        <v>0</v>
      </c>
      <c r="Q581" s="227">
        <v>0</v>
      </c>
      <c r="R581" s="227">
        <f>Q581*H581</f>
        <v>0</v>
      </c>
      <c r="S581" s="227">
        <v>0</v>
      </c>
      <c r="T581" s="228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9" t="s">
        <v>195</v>
      </c>
      <c r="AT581" s="229" t="s">
        <v>145</v>
      </c>
      <c r="AU581" s="229" t="s">
        <v>83</v>
      </c>
      <c r="AY581" s="17" t="s">
        <v>143</v>
      </c>
      <c r="BE581" s="230">
        <f>IF(N581="základní",J581,0)</f>
        <v>0</v>
      </c>
      <c r="BF581" s="230">
        <f>IF(N581="snížená",J581,0)</f>
        <v>0</v>
      </c>
      <c r="BG581" s="230">
        <f>IF(N581="zákl. přenesená",J581,0)</f>
        <v>0</v>
      </c>
      <c r="BH581" s="230">
        <f>IF(N581="sníž. přenesená",J581,0)</f>
        <v>0</v>
      </c>
      <c r="BI581" s="230">
        <f>IF(N581="nulová",J581,0)</f>
        <v>0</v>
      </c>
      <c r="BJ581" s="17" t="s">
        <v>81</v>
      </c>
      <c r="BK581" s="230">
        <f>ROUND(I581*H581,2)</f>
        <v>0</v>
      </c>
      <c r="BL581" s="17" t="s">
        <v>195</v>
      </c>
      <c r="BM581" s="229" t="s">
        <v>819</v>
      </c>
    </row>
    <row r="582" s="2" customFormat="1">
      <c r="A582" s="38"/>
      <c r="B582" s="39"/>
      <c r="C582" s="40"/>
      <c r="D582" s="231" t="s">
        <v>151</v>
      </c>
      <c r="E582" s="40"/>
      <c r="F582" s="232" t="s">
        <v>820</v>
      </c>
      <c r="G582" s="40"/>
      <c r="H582" s="40"/>
      <c r="I582" s="233"/>
      <c r="J582" s="40"/>
      <c r="K582" s="40"/>
      <c r="L582" s="44"/>
      <c r="M582" s="234"/>
      <c r="N582" s="235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151</v>
      </c>
      <c r="AU582" s="17" t="s">
        <v>83</v>
      </c>
    </row>
    <row r="583" s="13" customFormat="1">
      <c r="A583" s="13"/>
      <c r="B583" s="236"/>
      <c r="C583" s="237"/>
      <c r="D583" s="238" t="s">
        <v>153</v>
      </c>
      <c r="E583" s="239" t="s">
        <v>1</v>
      </c>
      <c r="F583" s="240" t="s">
        <v>821</v>
      </c>
      <c r="G583" s="237"/>
      <c r="H583" s="241">
        <v>19.265000000000001</v>
      </c>
      <c r="I583" s="242"/>
      <c r="J583" s="237"/>
      <c r="K583" s="237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153</v>
      </c>
      <c r="AU583" s="247" t="s">
        <v>83</v>
      </c>
      <c r="AV583" s="13" t="s">
        <v>83</v>
      </c>
      <c r="AW583" s="13" t="s">
        <v>30</v>
      </c>
      <c r="AX583" s="13" t="s">
        <v>73</v>
      </c>
      <c r="AY583" s="247" t="s">
        <v>143</v>
      </c>
    </row>
    <row r="584" s="14" customFormat="1">
      <c r="A584" s="14"/>
      <c r="B584" s="248"/>
      <c r="C584" s="249"/>
      <c r="D584" s="238" t="s">
        <v>153</v>
      </c>
      <c r="E584" s="250" t="s">
        <v>1</v>
      </c>
      <c r="F584" s="251" t="s">
        <v>155</v>
      </c>
      <c r="G584" s="249"/>
      <c r="H584" s="252">
        <v>19.265000000000001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8" t="s">
        <v>153</v>
      </c>
      <c r="AU584" s="258" t="s">
        <v>83</v>
      </c>
      <c r="AV584" s="14" t="s">
        <v>150</v>
      </c>
      <c r="AW584" s="14" t="s">
        <v>30</v>
      </c>
      <c r="AX584" s="14" t="s">
        <v>81</v>
      </c>
      <c r="AY584" s="258" t="s">
        <v>143</v>
      </c>
    </row>
    <row r="585" s="2" customFormat="1" ht="33" customHeight="1">
      <c r="A585" s="38"/>
      <c r="B585" s="39"/>
      <c r="C585" s="218" t="s">
        <v>822</v>
      </c>
      <c r="D585" s="218" t="s">
        <v>145</v>
      </c>
      <c r="E585" s="219" t="s">
        <v>823</v>
      </c>
      <c r="F585" s="220" t="s">
        <v>824</v>
      </c>
      <c r="G585" s="221" t="s">
        <v>215</v>
      </c>
      <c r="H585" s="222">
        <v>6</v>
      </c>
      <c r="I585" s="223"/>
      <c r="J585" s="224">
        <f>ROUND(I585*H585,2)</f>
        <v>0</v>
      </c>
      <c r="K585" s="220" t="s">
        <v>149</v>
      </c>
      <c r="L585" s="44"/>
      <c r="M585" s="225" t="s">
        <v>1</v>
      </c>
      <c r="N585" s="226" t="s">
        <v>38</v>
      </c>
      <c r="O585" s="91"/>
      <c r="P585" s="227">
        <f>O585*H585</f>
        <v>0</v>
      </c>
      <c r="Q585" s="227">
        <v>0</v>
      </c>
      <c r="R585" s="227">
        <f>Q585*H585</f>
        <v>0</v>
      </c>
      <c r="S585" s="227">
        <v>0</v>
      </c>
      <c r="T585" s="228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9" t="s">
        <v>195</v>
      </c>
      <c r="AT585" s="229" t="s">
        <v>145</v>
      </c>
      <c r="AU585" s="229" t="s">
        <v>83</v>
      </c>
      <c r="AY585" s="17" t="s">
        <v>143</v>
      </c>
      <c r="BE585" s="230">
        <f>IF(N585="základní",J585,0)</f>
        <v>0</v>
      </c>
      <c r="BF585" s="230">
        <f>IF(N585="snížená",J585,0)</f>
        <v>0</v>
      </c>
      <c r="BG585" s="230">
        <f>IF(N585="zákl. přenesená",J585,0)</f>
        <v>0</v>
      </c>
      <c r="BH585" s="230">
        <f>IF(N585="sníž. přenesená",J585,0)</f>
        <v>0</v>
      </c>
      <c r="BI585" s="230">
        <f>IF(N585="nulová",J585,0)</f>
        <v>0</v>
      </c>
      <c r="BJ585" s="17" t="s">
        <v>81</v>
      </c>
      <c r="BK585" s="230">
        <f>ROUND(I585*H585,2)</f>
        <v>0</v>
      </c>
      <c r="BL585" s="17" t="s">
        <v>195</v>
      </c>
      <c r="BM585" s="229" t="s">
        <v>825</v>
      </c>
    </row>
    <row r="586" s="2" customFormat="1">
      <c r="A586" s="38"/>
      <c r="B586" s="39"/>
      <c r="C586" s="40"/>
      <c r="D586" s="231" t="s">
        <v>151</v>
      </c>
      <c r="E586" s="40"/>
      <c r="F586" s="232" t="s">
        <v>826</v>
      </c>
      <c r="G586" s="40"/>
      <c r="H586" s="40"/>
      <c r="I586" s="233"/>
      <c r="J586" s="40"/>
      <c r="K586" s="40"/>
      <c r="L586" s="44"/>
      <c r="M586" s="234"/>
      <c r="N586" s="235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151</v>
      </c>
      <c r="AU586" s="17" t="s">
        <v>83</v>
      </c>
    </row>
    <row r="587" s="2" customFormat="1" ht="33" customHeight="1">
      <c r="A587" s="38"/>
      <c r="B587" s="39"/>
      <c r="C587" s="218" t="s">
        <v>827</v>
      </c>
      <c r="D587" s="218" t="s">
        <v>145</v>
      </c>
      <c r="E587" s="219" t="s">
        <v>828</v>
      </c>
      <c r="F587" s="220" t="s">
        <v>829</v>
      </c>
      <c r="G587" s="221" t="s">
        <v>323</v>
      </c>
      <c r="H587" s="222">
        <v>13.375</v>
      </c>
      <c r="I587" s="223"/>
      <c r="J587" s="224">
        <f>ROUND(I587*H587,2)</f>
        <v>0</v>
      </c>
      <c r="K587" s="220" t="s">
        <v>149</v>
      </c>
      <c r="L587" s="44"/>
      <c r="M587" s="225" t="s">
        <v>1</v>
      </c>
      <c r="N587" s="226" t="s">
        <v>38</v>
      </c>
      <c r="O587" s="91"/>
      <c r="P587" s="227">
        <f>O587*H587</f>
        <v>0</v>
      </c>
      <c r="Q587" s="227">
        <v>0</v>
      </c>
      <c r="R587" s="227">
        <f>Q587*H587</f>
        <v>0</v>
      </c>
      <c r="S587" s="227">
        <v>0</v>
      </c>
      <c r="T587" s="22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9" t="s">
        <v>195</v>
      </c>
      <c r="AT587" s="229" t="s">
        <v>145</v>
      </c>
      <c r="AU587" s="229" t="s">
        <v>83</v>
      </c>
      <c r="AY587" s="17" t="s">
        <v>143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17" t="s">
        <v>81</v>
      </c>
      <c r="BK587" s="230">
        <f>ROUND(I587*H587,2)</f>
        <v>0</v>
      </c>
      <c r="BL587" s="17" t="s">
        <v>195</v>
      </c>
      <c r="BM587" s="229" t="s">
        <v>830</v>
      </c>
    </row>
    <row r="588" s="2" customFormat="1">
      <c r="A588" s="38"/>
      <c r="B588" s="39"/>
      <c r="C588" s="40"/>
      <c r="D588" s="231" t="s">
        <v>151</v>
      </c>
      <c r="E588" s="40"/>
      <c r="F588" s="232" t="s">
        <v>831</v>
      </c>
      <c r="G588" s="40"/>
      <c r="H588" s="40"/>
      <c r="I588" s="233"/>
      <c r="J588" s="40"/>
      <c r="K588" s="40"/>
      <c r="L588" s="44"/>
      <c r="M588" s="234"/>
      <c r="N588" s="235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151</v>
      </c>
      <c r="AU588" s="17" t="s">
        <v>83</v>
      </c>
    </row>
    <row r="589" s="13" customFormat="1">
      <c r="A589" s="13"/>
      <c r="B589" s="236"/>
      <c r="C589" s="237"/>
      <c r="D589" s="238" t="s">
        <v>153</v>
      </c>
      <c r="E589" s="239" t="s">
        <v>1</v>
      </c>
      <c r="F589" s="240" t="s">
        <v>832</v>
      </c>
      <c r="G589" s="237"/>
      <c r="H589" s="241">
        <v>13.375</v>
      </c>
      <c r="I589" s="242"/>
      <c r="J589" s="237"/>
      <c r="K589" s="237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153</v>
      </c>
      <c r="AU589" s="247" t="s">
        <v>83</v>
      </c>
      <c r="AV589" s="13" t="s">
        <v>83</v>
      </c>
      <c r="AW589" s="13" t="s">
        <v>30</v>
      </c>
      <c r="AX589" s="13" t="s">
        <v>73</v>
      </c>
      <c r="AY589" s="247" t="s">
        <v>143</v>
      </c>
    </row>
    <row r="590" s="14" customFormat="1">
      <c r="A590" s="14"/>
      <c r="B590" s="248"/>
      <c r="C590" s="249"/>
      <c r="D590" s="238" t="s">
        <v>153</v>
      </c>
      <c r="E590" s="250" t="s">
        <v>1</v>
      </c>
      <c r="F590" s="251" t="s">
        <v>155</v>
      </c>
      <c r="G590" s="249"/>
      <c r="H590" s="252">
        <v>13.375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153</v>
      </c>
      <c r="AU590" s="258" t="s">
        <v>83</v>
      </c>
      <c r="AV590" s="14" t="s">
        <v>150</v>
      </c>
      <c r="AW590" s="14" t="s">
        <v>30</v>
      </c>
      <c r="AX590" s="14" t="s">
        <v>81</v>
      </c>
      <c r="AY590" s="258" t="s">
        <v>143</v>
      </c>
    </row>
    <row r="591" s="2" customFormat="1" ht="21.75" customHeight="1">
      <c r="A591" s="38"/>
      <c r="B591" s="39"/>
      <c r="C591" s="218" t="s">
        <v>833</v>
      </c>
      <c r="D591" s="218" t="s">
        <v>145</v>
      </c>
      <c r="E591" s="219" t="s">
        <v>834</v>
      </c>
      <c r="F591" s="220" t="s">
        <v>835</v>
      </c>
      <c r="G591" s="221" t="s">
        <v>323</v>
      </c>
      <c r="H591" s="222">
        <v>8</v>
      </c>
      <c r="I591" s="223"/>
      <c r="J591" s="224">
        <f>ROUND(I591*H591,2)</f>
        <v>0</v>
      </c>
      <c r="K591" s="220" t="s">
        <v>1</v>
      </c>
      <c r="L591" s="44"/>
      <c r="M591" s="225" t="s">
        <v>1</v>
      </c>
      <c r="N591" s="226" t="s">
        <v>38</v>
      </c>
      <c r="O591" s="91"/>
      <c r="P591" s="227">
        <f>O591*H591</f>
        <v>0</v>
      </c>
      <c r="Q591" s="227">
        <v>0</v>
      </c>
      <c r="R591" s="227">
        <f>Q591*H591</f>
        <v>0</v>
      </c>
      <c r="S591" s="227">
        <v>0</v>
      </c>
      <c r="T591" s="228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9" t="s">
        <v>195</v>
      </c>
      <c r="AT591" s="229" t="s">
        <v>145</v>
      </c>
      <c r="AU591" s="229" t="s">
        <v>83</v>
      </c>
      <c r="AY591" s="17" t="s">
        <v>143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17" t="s">
        <v>81</v>
      </c>
      <c r="BK591" s="230">
        <f>ROUND(I591*H591,2)</f>
        <v>0</v>
      </c>
      <c r="BL591" s="17" t="s">
        <v>195</v>
      </c>
      <c r="BM591" s="229" t="s">
        <v>836</v>
      </c>
    </row>
    <row r="592" s="2" customFormat="1" ht="24.15" customHeight="1">
      <c r="A592" s="38"/>
      <c r="B592" s="39"/>
      <c r="C592" s="218" t="s">
        <v>837</v>
      </c>
      <c r="D592" s="218" t="s">
        <v>145</v>
      </c>
      <c r="E592" s="219" t="s">
        <v>838</v>
      </c>
      <c r="F592" s="220" t="s">
        <v>839</v>
      </c>
      <c r="G592" s="221" t="s">
        <v>167</v>
      </c>
      <c r="H592" s="222">
        <v>0.64100000000000001</v>
      </c>
      <c r="I592" s="223"/>
      <c r="J592" s="224">
        <f>ROUND(I592*H592,2)</f>
        <v>0</v>
      </c>
      <c r="K592" s="220" t="s">
        <v>149</v>
      </c>
      <c r="L592" s="44"/>
      <c r="M592" s="225" t="s">
        <v>1</v>
      </c>
      <c r="N592" s="226" t="s">
        <v>38</v>
      </c>
      <c r="O592" s="91"/>
      <c r="P592" s="227">
        <f>O592*H592</f>
        <v>0</v>
      </c>
      <c r="Q592" s="227">
        <v>0</v>
      </c>
      <c r="R592" s="227">
        <f>Q592*H592</f>
        <v>0</v>
      </c>
      <c r="S592" s="227">
        <v>0</v>
      </c>
      <c r="T592" s="228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9" t="s">
        <v>195</v>
      </c>
      <c r="AT592" s="229" t="s">
        <v>145</v>
      </c>
      <c r="AU592" s="229" t="s">
        <v>83</v>
      </c>
      <c r="AY592" s="17" t="s">
        <v>143</v>
      </c>
      <c r="BE592" s="230">
        <f>IF(N592="základní",J592,0)</f>
        <v>0</v>
      </c>
      <c r="BF592" s="230">
        <f>IF(N592="snížená",J592,0)</f>
        <v>0</v>
      </c>
      <c r="BG592" s="230">
        <f>IF(N592="zákl. přenesená",J592,0)</f>
        <v>0</v>
      </c>
      <c r="BH592" s="230">
        <f>IF(N592="sníž. přenesená",J592,0)</f>
        <v>0</v>
      </c>
      <c r="BI592" s="230">
        <f>IF(N592="nulová",J592,0)</f>
        <v>0</v>
      </c>
      <c r="BJ592" s="17" t="s">
        <v>81</v>
      </c>
      <c r="BK592" s="230">
        <f>ROUND(I592*H592,2)</f>
        <v>0</v>
      </c>
      <c r="BL592" s="17" t="s">
        <v>195</v>
      </c>
      <c r="BM592" s="229" t="s">
        <v>840</v>
      </c>
    </row>
    <row r="593" s="2" customFormat="1">
      <c r="A593" s="38"/>
      <c r="B593" s="39"/>
      <c r="C593" s="40"/>
      <c r="D593" s="231" t="s">
        <v>151</v>
      </c>
      <c r="E593" s="40"/>
      <c r="F593" s="232" t="s">
        <v>841</v>
      </c>
      <c r="G593" s="40"/>
      <c r="H593" s="40"/>
      <c r="I593" s="233"/>
      <c r="J593" s="40"/>
      <c r="K593" s="40"/>
      <c r="L593" s="44"/>
      <c r="M593" s="234"/>
      <c r="N593" s="235"/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151</v>
      </c>
      <c r="AU593" s="17" t="s">
        <v>83</v>
      </c>
    </row>
    <row r="594" s="12" customFormat="1" ht="22.8" customHeight="1">
      <c r="A594" s="12"/>
      <c r="B594" s="202"/>
      <c r="C594" s="203"/>
      <c r="D594" s="204" t="s">
        <v>72</v>
      </c>
      <c r="E594" s="216" t="s">
        <v>842</v>
      </c>
      <c r="F594" s="216" t="s">
        <v>843</v>
      </c>
      <c r="G594" s="203"/>
      <c r="H594" s="203"/>
      <c r="I594" s="206"/>
      <c r="J594" s="217">
        <f>BK594</f>
        <v>0</v>
      </c>
      <c r="K594" s="203"/>
      <c r="L594" s="208"/>
      <c r="M594" s="209"/>
      <c r="N594" s="210"/>
      <c r="O594" s="210"/>
      <c r="P594" s="211">
        <f>SUM(P595:P603)</f>
        <v>0</v>
      </c>
      <c r="Q594" s="210"/>
      <c r="R594" s="211">
        <f>SUM(R595:R603)</f>
        <v>0</v>
      </c>
      <c r="S594" s="210"/>
      <c r="T594" s="212">
        <f>SUM(T595:T603)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3" t="s">
        <v>83</v>
      </c>
      <c r="AT594" s="214" t="s">
        <v>72</v>
      </c>
      <c r="AU594" s="214" t="s">
        <v>81</v>
      </c>
      <c r="AY594" s="213" t="s">
        <v>143</v>
      </c>
      <c r="BK594" s="215">
        <f>SUM(BK595:BK603)</f>
        <v>0</v>
      </c>
    </row>
    <row r="595" s="2" customFormat="1" ht="24.15" customHeight="1">
      <c r="A595" s="38"/>
      <c r="B595" s="39"/>
      <c r="C595" s="218" t="s">
        <v>485</v>
      </c>
      <c r="D595" s="218" t="s">
        <v>145</v>
      </c>
      <c r="E595" s="219" t="s">
        <v>844</v>
      </c>
      <c r="F595" s="220" t="s">
        <v>845</v>
      </c>
      <c r="G595" s="221" t="s">
        <v>180</v>
      </c>
      <c r="H595" s="222">
        <v>43.960999999999999</v>
      </c>
      <c r="I595" s="223"/>
      <c r="J595" s="224">
        <f>ROUND(I595*H595,2)</f>
        <v>0</v>
      </c>
      <c r="K595" s="220" t="s">
        <v>149</v>
      </c>
      <c r="L595" s="44"/>
      <c r="M595" s="225" t="s">
        <v>1</v>
      </c>
      <c r="N595" s="226" t="s">
        <v>38</v>
      </c>
      <c r="O595" s="91"/>
      <c r="P595" s="227">
        <f>O595*H595</f>
        <v>0</v>
      </c>
      <c r="Q595" s="227">
        <v>0</v>
      </c>
      <c r="R595" s="227">
        <f>Q595*H595</f>
        <v>0</v>
      </c>
      <c r="S595" s="227">
        <v>0</v>
      </c>
      <c r="T595" s="228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9" t="s">
        <v>195</v>
      </c>
      <c r="AT595" s="229" t="s">
        <v>145</v>
      </c>
      <c r="AU595" s="229" t="s">
        <v>83</v>
      </c>
      <c r="AY595" s="17" t="s">
        <v>143</v>
      </c>
      <c r="BE595" s="230">
        <f>IF(N595="základní",J595,0)</f>
        <v>0</v>
      </c>
      <c r="BF595" s="230">
        <f>IF(N595="snížená",J595,0)</f>
        <v>0</v>
      </c>
      <c r="BG595" s="230">
        <f>IF(N595="zákl. přenesená",J595,0)</f>
        <v>0</v>
      </c>
      <c r="BH595" s="230">
        <f>IF(N595="sníž. přenesená",J595,0)</f>
        <v>0</v>
      </c>
      <c r="BI595" s="230">
        <f>IF(N595="nulová",J595,0)</f>
        <v>0</v>
      </c>
      <c r="BJ595" s="17" t="s">
        <v>81</v>
      </c>
      <c r="BK595" s="230">
        <f>ROUND(I595*H595,2)</f>
        <v>0</v>
      </c>
      <c r="BL595" s="17" t="s">
        <v>195</v>
      </c>
      <c r="BM595" s="229" t="s">
        <v>846</v>
      </c>
    </row>
    <row r="596" s="2" customFormat="1">
      <c r="A596" s="38"/>
      <c r="B596" s="39"/>
      <c r="C596" s="40"/>
      <c r="D596" s="231" t="s">
        <v>151</v>
      </c>
      <c r="E596" s="40"/>
      <c r="F596" s="232" t="s">
        <v>847</v>
      </c>
      <c r="G596" s="40"/>
      <c r="H596" s="40"/>
      <c r="I596" s="233"/>
      <c r="J596" s="40"/>
      <c r="K596" s="40"/>
      <c r="L596" s="44"/>
      <c r="M596" s="234"/>
      <c r="N596" s="235"/>
      <c r="O596" s="91"/>
      <c r="P596" s="91"/>
      <c r="Q596" s="91"/>
      <c r="R596" s="91"/>
      <c r="S596" s="91"/>
      <c r="T596" s="92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151</v>
      </c>
      <c r="AU596" s="17" t="s">
        <v>83</v>
      </c>
    </row>
    <row r="597" s="13" customFormat="1">
      <c r="A597" s="13"/>
      <c r="B597" s="236"/>
      <c r="C597" s="237"/>
      <c r="D597" s="238" t="s">
        <v>153</v>
      </c>
      <c r="E597" s="239" t="s">
        <v>1</v>
      </c>
      <c r="F597" s="240" t="s">
        <v>848</v>
      </c>
      <c r="G597" s="237"/>
      <c r="H597" s="241">
        <v>43.960999999999999</v>
      </c>
      <c r="I597" s="242"/>
      <c r="J597" s="237"/>
      <c r="K597" s="237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153</v>
      </c>
      <c r="AU597" s="247" t="s">
        <v>83</v>
      </c>
      <c r="AV597" s="13" t="s">
        <v>83</v>
      </c>
      <c r="AW597" s="13" t="s">
        <v>30</v>
      </c>
      <c r="AX597" s="13" t="s">
        <v>73</v>
      </c>
      <c r="AY597" s="247" t="s">
        <v>143</v>
      </c>
    </row>
    <row r="598" s="14" customFormat="1">
      <c r="A598" s="14"/>
      <c r="B598" s="248"/>
      <c r="C598" s="249"/>
      <c r="D598" s="238" t="s">
        <v>153</v>
      </c>
      <c r="E598" s="250" t="s">
        <v>1</v>
      </c>
      <c r="F598" s="251" t="s">
        <v>155</v>
      </c>
      <c r="G598" s="249"/>
      <c r="H598" s="252">
        <v>43.960999999999999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8" t="s">
        <v>153</v>
      </c>
      <c r="AU598" s="258" t="s">
        <v>83</v>
      </c>
      <c r="AV598" s="14" t="s">
        <v>150</v>
      </c>
      <c r="AW598" s="14" t="s">
        <v>30</v>
      </c>
      <c r="AX598" s="14" t="s">
        <v>81</v>
      </c>
      <c r="AY598" s="258" t="s">
        <v>143</v>
      </c>
    </row>
    <row r="599" s="2" customFormat="1" ht="16.5" customHeight="1">
      <c r="A599" s="38"/>
      <c r="B599" s="39"/>
      <c r="C599" s="259" t="s">
        <v>849</v>
      </c>
      <c r="D599" s="259" t="s">
        <v>219</v>
      </c>
      <c r="E599" s="260" t="s">
        <v>850</v>
      </c>
      <c r="F599" s="261" t="s">
        <v>851</v>
      </c>
      <c r="G599" s="262" t="s">
        <v>180</v>
      </c>
      <c r="H599" s="263">
        <v>45.280000000000001</v>
      </c>
      <c r="I599" s="264"/>
      <c r="J599" s="265">
        <f>ROUND(I599*H599,2)</f>
        <v>0</v>
      </c>
      <c r="K599" s="261" t="s">
        <v>149</v>
      </c>
      <c r="L599" s="266"/>
      <c r="M599" s="267" t="s">
        <v>1</v>
      </c>
      <c r="N599" s="268" t="s">
        <v>38</v>
      </c>
      <c r="O599" s="91"/>
      <c r="P599" s="227">
        <f>O599*H599</f>
        <v>0</v>
      </c>
      <c r="Q599" s="227">
        <v>0</v>
      </c>
      <c r="R599" s="227">
        <f>Q599*H599</f>
        <v>0</v>
      </c>
      <c r="S599" s="227">
        <v>0</v>
      </c>
      <c r="T599" s="228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9" t="s">
        <v>239</v>
      </c>
      <c r="AT599" s="229" t="s">
        <v>219</v>
      </c>
      <c r="AU599" s="229" t="s">
        <v>83</v>
      </c>
      <c r="AY599" s="17" t="s">
        <v>143</v>
      </c>
      <c r="BE599" s="230">
        <f>IF(N599="základní",J599,0)</f>
        <v>0</v>
      </c>
      <c r="BF599" s="230">
        <f>IF(N599="snížená",J599,0)</f>
        <v>0</v>
      </c>
      <c r="BG599" s="230">
        <f>IF(N599="zákl. přenesená",J599,0)</f>
        <v>0</v>
      </c>
      <c r="BH599" s="230">
        <f>IF(N599="sníž. přenesená",J599,0)</f>
        <v>0</v>
      </c>
      <c r="BI599" s="230">
        <f>IF(N599="nulová",J599,0)</f>
        <v>0</v>
      </c>
      <c r="BJ599" s="17" t="s">
        <v>81</v>
      </c>
      <c r="BK599" s="230">
        <f>ROUND(I599*H599,2)</f>
        <v>0</v>
      </c>
      <c r="BL599" s="17" t="s">
        <v>195</v>
      </c>
      <c r="BM599" s="229" t="s">
        <v>852</v>
      </c>
    </row>
    <row r="600" s="13" customFormat="1">
      <c r="A600" s="13"/>
      <c r="B600" s="236"/>
      <c r="C600" s="237"/>
      <c r="D600" s="238" t="s">
        <v>153</v>
      </c>
      <c r="E600" s="239" t="s">
        <v>1</v>
      </c>
      <c r="F600" s="240" t="s">
        <v>853</v>
      </c>
      <c r="G600" s="237"/>
      <c r="H600" s="241">
        <v>45.280000000000001</v>
      </c>
      <c r="I600" s="242"/>
      <c r="J600" s="237"/>
      <c r="K600" s="237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153</v>
      </c>
      <c r="AU600" s="247" t="s">
        <v>83</v>
      </c>
      <c r="AV600" s="13" t="s">
        <v>83</v>
      </c>
      <c r="AW600" s="13" t="s">
        <v>30</v>
      </c>
      <c r="AX600" s="13" t="s">
        <v>73</v>
      </c>
      <c r="AY600" s="247" t="s">
        <v>143</v>
      </c>
    </row>
    <row r="601" s="14" customFormat="1">
      <c r="A601" s="14"/>
      <c r="B601" s="248"/>
      <c r="C601" s="249"/>
      <c r="D601" s="238" t="s">
        <v>153</v>
      </c>
      <c r="E601" s="250" t="s">
        <v>1</v>
      </c>
      <c r="F601" s="251" t="s">
        <v>155</v>
      </c>
      <c r="G601" s="249"/>
      <c r="H601" s="252">
        <v>45.280000000000001</v>
      </c>
      <c r="I601" s="253"/>
      <c r="J601" s="249"/>
      <c r="K601" s="249"/>
      <c r="L601" s="254"/>
      <c r="M601" s="255"/>
      <c r="N601" s="256"/>
      <c r="O601" s="256"/>
      <c r="P601" s="256"/>
      <c r="Q601" s="256"/>
      <c r="R601" s="256"/>
      <c r="S601" s="256"/>
      <c r="T601" s="25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8" t="s">
        <v>153</v>
      </c>
      <c r="AU601" s="258" t="s">
        <v>83</v>
      </c>
      <c r="AV601" s="14" t="s">
        <v>150</v>
      </c>
      <c r="AW601" s="14" t="s">
        <v>30</v>
      </c>
      <c r="AX601" s="14" t="s">
        <v>81</v>
      </c>
      <c r="AY601" s="258" t="s">
        <v>143</v>
      </c>
    </row>
    <row r="602" s="2" customFormat="1" ht="24.15" customHeight="1">
      <c r="A602" s="38"/>
      <c r="B602" s="39"/>
      <c r="C602" s="218" t="s">
        <v>489</v>
      </c>
      <c r="D602" s="218" t="s">
        <v>145</v>
      </c>
      <c r="E602" s="219" t="s">
        <v>854</v>
      </c>
      <c r="F602" s="220" t="s">
        <v>855</v>
      </c>
      <c r="G602" s="221" t="s">
        <v>167</v>
      </c>
      <c r="H602" s="222">
        <v>0.18099999999999999</v>
      </c>
      <c r="I602" s="223"/>
      <c r="J602" s="224">
        <f>ROUND(I602*H602,2)</f>
        <v>0</v>
      </c>
      <c r="K602" s="220" t="s">
        <v>149</v>
      </c>
      <c r="L602" s="44"/>
      <c r="M602" s="225" t="s">
        <v>1</v>
      </c>
      <c r="N602" s="226" t="s">
        <v>38</v>
      </c>
      <c r="O602" s="91"/>
      <c r="P602" s="227">
        <f>O602*H602</f>
        <v>0</v>
      </c>
      <c r="Q602" s="227">
        <v>0</v>
      </c>
      <c r="R602" s="227">
        <f>Q602*H602</f>
        <v>0</v>
      </c>
      <c r="S602" s="227">
        <v>0</v>
      </c>
      <c r="T602" s="228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9" t="s">
        <v>195</v>
      </c>
      <c r="AT602" s="229" t="s">
        <v>145</v>
      </c>
      <c r="AU602" s="229" t="s">
        <v>83</v>
      </c>
      <c r="AY602" s="17" t="s">
        <v>143</v>
      </c>
      <c r="BE602" s="230">
        <f>IF(N602="základní",J602,0)</f>
        <v>0</v>
      </c>
      <c r="BF602" s="230">
        <f>IF(N602="snížená",J602,0)</f>
        <v>0</v>
      </c>
      <c r="BG602" s="230">
        <f>IF(N602="zákl. přenesená",J602,0)</f>
        <v>0</v>
      </c>
      <c r="BH602" s="230">
        <f>IF(N602="sníž. přenesená",J602,0)</f>
        <v>0</v>
      </c>
      <c r="BI602" s="230">
        <f>IF(N602="nulová",J602,0)</f>
        <v>0</v>
      </c>
      <c r="BJ602" s="17" t="s">
        <v>81</v>
      </c>
      <c r="BK602" s="230">
        <f>ROUND(I602*H602,2)</f>
        <v>0</v>
      </c>
      <c r="BL602" s="17" t="s">
        <v>195</v>
      </c>
      <c r="BM602" s="229" t="s">
        <v>856</v>
      </c>
    </row>
    <row r="603" s="2" customFormat="1">
      <c r="A603" s="38"/>
      <c r="B603" s="39"/>
      <c r="C603" s="40"/>
      <c r="D603" s="231" t="s">
        <v>151</v>
      </c>
      <c r="E603" s="40"/>
      <c r="F603" s="232" t="s">
        <v>857</v>
      </c>
      <c r="G603" s="40"/>
      <c r="H603" s="40"/>
      <c r="I603" s="233"/>
      <c r="J603" s="40"/>
      <c r="K603" s="40"/>
      <c r="L603" s="44"/>
      <c r="M603" s="234"/>
      <c r="N603" s="235"/>
      <c r="O603" s="91"/>
      <c r="P603" s="91"/>
      <c r="Q603" s="91"/>
      <c r="R603" s="91"/>
      <c r="S603" s="91"/>
      <c r="T603" s="92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151</v>
      </c>
      <c r="AU603" s="17" t="s">
        <v>83</v>
      </c>
    </row>
    <row r="604" s="12" customFormat="1" ht="22.8" customHeight="1">
      <c r="A604" s="12"/>
      <c r="B604" s="202"/>
      <c r="C604" s="203"/>
      <c r="D604" s="204" t="s">
        <v>72</v>
      </c>
      <c r="E604" s="216" t="s">
        <v>858</v>
      </c>
      <c r="F604" s="216" t="s">
        <v>859</v>
      </c>
      <c r="G604" s="203"/>
      <c r="H604" s="203"/>
      <c r="I604" s="206"/>
      <c r="J604" s="217">
        <f>BK604</f>
        <v>0</v>
      </c>
      <c r="K604" s="203"/>
      <c r="L604" s="208"/>
      <c r="M604" s="209"/>
      <c r="N604" s="210"/>
      <c r="O604" s="210"/>
      <c r="P604" s="211">
        <f>SUM(P605:P692)</f>
        <v>0</v>
      </c>
      <c r="Q604" s="210"/>
      <c r="R604" s="211">
        <f>SUM(R605:R692)</f>
        <v>0.059791999999999991</v>
      </c>
      <c r="S604" s="210"/>
      <c r="T604" s="212">
        <f>SUM(T605:T692)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3" t="s">
        <v>83</v>
      </c>
      <c r="AT604" s="214" t="s">
        <v>72</v>
      </c>
      <c r="AU604" s="214" t="s">
        <v>81</v>
      </c>
      <c r="AY604" s="213" t="s">
        <v>143</v>
      </c>
      <c r="BK604" s="215">
        <f>SUM(BK605:BK692)</f>
        <v>0</v>
      </c>
    </row>
    <row r="605" s="2" customFormat="1" ht="24.15" customHeight="1">
      <c r="A605" s="38"/>
      <c r="B605" s="39"/>
      <c r="C605" s="218" t="s">
        <v>860</v>
      </c>
      <c r="D605" s="218" t="s">
        <v>145</v>
      </c>
      <c r="E605" s="219" t="s">
        <v>861</v>
      </c>
      <c r="F605" s="220" t="s">
        <v>862</v>
      </c>
      <c r="G605" s="221" t="s">
        <v>180</v>
      </c>
      <c r="H605" s="222">
        <v>19.440000000000001</v>
      </c>
      <c r="I605" s="223"/>
      <c r="J605" s="224">
        <f>ROUND(I605*H605,2)</f>
        <v>0</v>
      </c>
      <c r="K605" s="220" t="s">
        <v>149</v>
      </c>
      <c r="L605" s="44"/>
      <c r="M605" s="225" t="s">
        <v>1</v>
      </c>
      <c r="N605" s="226" t="s">
        <v>38</v>
      </c>
      <c r="O605" s="91"/>
      <c r="P605" s="227">
        <f>O605*H605</f>
        <v>0</v>
      </c>
      <c r="Q605" s="227">
        <v>0</v>
      </c>
      <c r="R605" s="227">
        <f>Q605*H605</f>
        <v>0</v>
      </c>
      <c r="S605" s="227">
        <v>0</v>
      </c>
      <c r="T605" s="228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9" t="s">
        <v>195</v>
      </c>
      <c r="AT605" s="229" t="s">
        <v>145</v>
      </c>
      <c r="AU605" s="229" t="s">
        <v>83</v>
      </c>
      <c r="AY605" s="17" t="s">
        <v>143</v>
      </c>
      <c r="BE605" s="230">
        <f>IF(N605="základní",J605,0)</f>
        <v>0</v>
      </c>
      <c r="BF605" s="230">
        <f>IF(N605="snížená",J605,0)</f>
        <v>0</v>
      </c>
      <c r="BG605" s="230">
        <f>IF(N605="zákl. přenesená",J605,0)</f>
        <v>0</v>
      </c>
      <c r="BH605" s="230">
        <f>IF(N605="sníž. přenesená",J605,0)</f>
        <v>0</v>
      </c>
      <c r="BI605" s="230">
        <f>IF(N605="nulová",J605,0)</f>
        <v>0</v>
      </c>
      <c r="BJ605" s="17" t="s">
        <v>81</v>
      </c>
      <c r="BK605" s="230">
        <f>ROUND(I605*H605,2)</f>
        <v>0</v>
      </c>
      <c r="BL605" s="17" t="s">
        <v>195</v>
      </c>
      <c r="BM605" s="229" t="s">
        <v>863</v>
      </c>
    </row>
    <row r="606" s="2" customFormat="1">
      <c r="A606" s="38"/>
      <c r="B606" s="39"/>
      <c r="C606" s="40"/>
      <c r="D606" s="231" t="s">
        <v>151</v>
      </c>
      <c r="E606" s="40"/>
      <c r="F606" s="232" t="s">
        <v>864</v>
      </c>
      <c r="G606" s="40"/>
      <c r="H606" s="40"/>
      <c r="I606" s="233"/>
      <c r="J606" s="40"/>
      <c r="K606" s="40"/>
      <c r="L606" s="44"/>
      <c r="M606" s="234"/>
      <c r="N606" s="235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151</v>
      </c>
      <c r="AU606" s="17" t="s">
        <v>83</v>
      </c>
    </row>
    <row r="607" s="13" customFormat="1">
      <c r="A607" s="13"/>
      <c r="B607" s="236"/>
      <c r="C607" s="237"/>
      <c r="D607" s="238" t="s">
        <v>153</v>
      </c>
      <c r="E607" s="239" t="s">
        <v>1</v>
      </c>
      <c r="F607" s="240" t="s">
        <v>865</v>
      </c>
      <c r="G607" s="237"/>
      <c r="H607" s="241">
        <v>19.440000000000001</v>
      </c>
      <c r="I607" s="242"/>
      <c r="J607" s="237"/>
      <c r="K607" s="237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153</v>
      </c>
      <c r="AU607" s="247" t="s">
        <v>83</v>
      </c>
      <c r="AV607" s="13" t="s">
        <v>83</v>
      </c>
      <c r="AW607" s="13" t="s">
        <v>30</v>
      </c>
      <c r="AX607" s="13" t="s">
        <v>73</v>
      </c>
      <c r="AY607" s="247" t="s">
        <v>143</v>
      </c>
    </row>
    <row r="608" s="14" customFormat="1">
      <c r="A608" s="14"/>
      <c r="B608" s="248"/>
      <c r="C608" s="249"/>
      <c r="D608" s="238" t="s">
        <v>153</v>
      </c>
      <c r="E608" s="250" t="s">
        <v>1</v>
      </c>
      <c r="F608" s="251" t="s">
        <v>155</v>
      </c>
      <c r="G608" s="249"/>
      <c r="H608" s="252">
        <v>19.440000000000001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8" t="s">
        <v>153</v>
      </c>
      <c r="AU608" s="258" t="s">
        <v>83</v>
      </c>
      <c r="AV608" s="14" t="s">
        <v>150</v>
      </c>
      <c r="AW608" s="14" t="s">
        <v>30</v>
      </c>
      <c r="AX608" s="14" t="s">
        <v>81</v>
      </c>
      <c r="AY608" s="258" t="s">
        <v>143</v>
      </c>
    </row>
    <row r="609" s="2" customFormat="1" ht="24.15" customHeight="1">
      <c r="A609" s="38"/>
      <c r="B609" s="39"/>
      <c r="C609" s="259" t="s">
        <v>495</v>
      </c>
      <c r="D609" s="259" t="s">
        <v>219</v>
      </c>
      <c r="E609" s="260" t="s">
        <v>866</v>
      </c>
      <c r="F609" s="261" t="s">
        <v>867</v>
      </c>
      <c r="G609" s="262" t="s">
        <v>180</v>
      </c>
      <c r="H609" s="263">
        <v>19.440000000000001</v>
      </c>
      <c r="I609" s="264"/>
      <c r="J609" s="265">
        <f>ROUND(I609*H609,2)</f>
        <v>0</v>
      </c>
      <c r="K609" s="261" t="s">
        <v>149</v>
      </c>
      <c r="L609" s="266"/>
      <c r="M609" s="267" t="s">
        <v>1</v>
      </c>
      <c r="N609" s="268" t="s">
        <v>38</v>
      </c>
      <c r="O609" s="91"/>
      <c r="P609" s="227">
        <f>O609*H609</f>
        <v>0</v>
      </c>
      <c r="Q609" s="227">
        <v>0</v>
      </c>
      <c r="R609" s="227">
        <f>Q609*H609</f>
        <v>0</v>
      </c>
      <c r="S609" s="227">
        <v>0</v>
      </c>
      <c r="T609" s="228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9" t="s">
        <v>239</v>
      </c>
      <c r="AT609" s="229" t="s">
        <v>219</v>
      </c>
      <c r="AU609" s="229" t="s">
        <v>83</v>
      </c>
      <c r="AY609" s="17" t="s">
        <v>143</v>
      </c>
      <c r="BE609" s="230">
        <f>IF(N609="základní",J609,0)</f>
        <v>0</v>
      </c>
      <c r="BF609" s="230">
        <f>IF(N609="snížená",J609,0)</f>
        <v>0</v>
      </c>
      <c r="BG609" s="230">
        <f>IF(N609="zákl. přenesená",J609,0)</f>
        <v>0</v>
      </c>
      <c r="BH609" s="230">
        <f>IF(N609="sníž. přenesená",J609,0)</f>
        <v>0</v>
      </c>
      <c r="BI609" s="230">
        <f>IF(N609="nulová",J609,0)</f>
        <v>0</v>
      </c>
      <c r="BJ609" s="17" t="s">
        <v>81</v>
      </c>
      <c r="BK609" s="230">
        <f>ROUND(I609*H609,2)</f>
        <v>0</v>
      </c>
      <c r="BL609" s="17" t="s">
        <v>195</v>
      </c>
      <c r="BM609" s="229" t="s">
        <v>868</v>
      </c>
    </row>
    <row r="610" s="2" customFormat="1" ht="24.15" customHeight="1">
      <c r="A610" s="38"/>
      <c r="B610" s="39"/>
      <c r="C610" s="218" t="s">
        <v>869</v>
      </c>
      <c r="D610" s="218" t="s">
        <v>145</v>
      </c>
      <c r="E610" s="219" t="s">
        <v>870</v>
      </c>
      <c r="F610" s="220" t="s">
        <v>871</v>
      </c>
      <c r="G610" s="221" t="s">
        <v>215</v>
      </c>
      <c r="H610" s="222">
        <v>7</v>
      </c>
      <c r="I610" s="223"/>
      <c r="J610" s="224">
        <f>ROUND(I610*H610,2)</f>
        <v>0</v>
      </c>
      <c r="K610" s="220" t="s">
        <v>149</v>
      </c>
      <c r="L610" s="44"/>
      <c r="M610" s="225" t="s">
        <v>1</v>
      </c>
      <c r="N610" s="226" t="s">
        <v>38</v>
      </c>
      <c r="O610" s="91"/>
      <c r="P610" s="227">
        <f>O610*H610</f>
        <v>0</v>
      </c>
      <c r="Q610" s="227">
        <v>0</v>
      </c>
      <c r="R610" s="227">
        <f>Q610*H610</f>
        <v>0</v>
      </c>
      <c r="S610" s="227">
        <v>0</v>
      </c>
      <c r="T610" s="228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9" t="s">
        <v>195</v>
      </c>
      <c r="AT610" s="229" t="s">
        <v>145</v>
      </c>
      <c r="AU610" s="229" t="s">
        <v>83</v>
      </c>
      <c r="AY610" s="17" t="s">
        <v>143</v>
      </c>
      <c r="BE610" s="230">
        <f>IF(N610="základní",J610,0)</f>
        <v>0</v>
      </c>
      <c r="BF610" s="230">
        <f>IF(N610="snížená",J610,0)</f>
        <v>0</v>
      </c>
      <c r="BG610" s="230">
        <f>IF(N610="zákl. přenesená",J610,0)</f>
        <v>0</v>
      </c>
      <c r="BH610" s="230">
        <f>IF(N610="sníž. přenesená",J610,0)</f>
        <v>0</v>
      </c>
      <c r="BI610" s="230">
        <f>IF(N610="nulová",J610,0)</f>
        <v>0</v>
      </c>
      <c r="BJ610" s="17" t="s">
        <v>81</v>
      </c>
      <c r="BK610" s="230">
        <f>ROUND(I610*H610,2)</f>
        <v>0</v>
      </c>
      <c r="BL610" s="17" t="s">
        <v>195</v>
      </c>
      <c r="BM610" s="229" t="s">
        <v>872</v>
      </c>
    </row>
    <row r="611" s="2" customFormat="1">
      <c r="A611" s="38"/>
      <c r="B611" s="39"/>
      <c r="C611" s="40"/>
      <c r="D611" s="231" t="s">
        <v>151</v>
      </c>
      <c r="E611" s="40"/>
      <c r="F611" s="232" t="s">
        <v>873</v>
      </c>
      <c r="G611" s="40"/>
      <c r="H611" s="40"/>
      <c r="I611" s="233"/>
      <c r="J611" s="40"/>
      <c r="K611" s="40"/>
      <c r="L611" s="44"/>
      <c r="M611" s="234"/>
      <c r="N611" s="235"/>
      <c r="O611" s="91"/>
      <c r="P611" s="91"/>
      <c r="Q611" s="91"/>
      <c r="R611" s="91"/>
      <c r="S611" s="91"/>
      <c r="T611" s="92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151</v>
      </c>
      <c r="AU611" s="17" t="s">
        <v>83</v>
      </c>
    </row>
    <row r="612" s="13" customFormat="1">
      <c r="A612" s="13"/>
      <c r="B612" s="236"/>
      <c r="C612" s="237"/>
      <c r="D612" s="238" t="s">
        <v>153</v>
      </c>
      <c r="E612" s="239" t="s">
        <v>1</v>
      </c>
      <c r="F612" s="240" t="s">
        <v>874</v>
      </c>
      <c r="G612" s="237"/>
      <c r="H612" s="241">
        <v>1</v>
      </c>
      <c r="I612" s="242"/>
      <c r="J612" s="237"/>
      <c r="K612" s="237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153</v>
      </c>
      <c r="AU612" s="247" t="s">
        <v>83</v>
      </c>
      <c r="AV612" s="13" t="s">
        <v>83</v>
      </c>
      <c r="AW612" s="13" t="s">
        <v>30</v>
      </c>
      <c r="AX612" s="13" t="s">
        <v>73</v>
      </c>
      <c r="AY612" s="247" t="s">
        <v>143</v>
      </c>
    </row>
    <row r="613" s="13" customFormat="1">
      <c r="A613" s="13"/>
      <c r="B613" s="236"/>
      <c r="C613" s="237"/>
      <c r="D613" s="238" t="s">
        <v>153</v>
      </c>
      <c r="E613" s="239" t="s">
        <v>1</v>
      </c>
      <c r="F613" s="240" t="s">
        <v>875</v>
      </c>
      <c r="G613" s="237"/>
      <c r="H613" s="241">
        <v>6</v>
      </c>
      <c r="I613" s="242"/>
      <c r="J613" s="237"/>
      <c r="K613" s="237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153</v>
      </c>
      <c r="AU613" s="247" t="s">
        <v>83</v>
      </c>
      <c r="AV613" s="13" t="s">
        <v>83</v>
      </c>
      <c r="AW613" s="13" t="s">
        <v>30</v>
      </c>
      <c r="AX613" s="13" t="s">
        <v>73</v>
      </c>
      <c r="AY613" s="247" t="s">
        <v>143</v>
      </c>
    </row>
    <row r="614" s="14" customFormat="1">
      <c r="A614" s="14"/>
      <c r="B614" s="248"/>
      <c r="C614" s="249"/>
      <c r="D614" s="238" t="s">
        <v>153</v>
      </c>
      <c r="E614" s="250" t="s">
        <v>1</v>
      </c>
      <c r="F614" s="251" t="s">
        <v>155</v>
      </c>
      <c r="G614" s="249"/>
      <c r="H614" s="252">
        <v>7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153</v>
      </c>
      <c r="AU614" s="258" t="s">
        <v>83</v>
      </c>
      <c r="AV614" s="14" t="s">
        <v>150</v>
      </c>
      <c r="AW614" s="14" t="s">
        <v>30</v>
      </c>
      <c r="AX614" s="14" t="s">
        <v>81</v>
      </c>
      <c r="AY614" s="258" t="s">
        <v>143</v>
      </c>
    </row>
    <row r="615" s="2" customFormat="1" ht="21.75" customHeight="1">
      <c r="A615" s="38"/>
      <c r="B615" s="39"/>
      <c r="C615" s="259" t="s">
        <v>499</v>
      </c>
      <c r="D615" s="259" t="s">
        <v>219</v>
      </c>
      <c r="E615" s="260" t="s">
        <v>876</v>
      </c>
      <c r="F615" s="261" t="s">
        <v>877</v>
      </c>
      <c r="G615" s="262" t="s">
        <v>180</v>
      </c>
      <c r="H615" s="263">
        <v>6.4000000000000004</v>
      </c>
      <c r="I615" s="264"/>
      <c r="J615" s="265">
        <f>ROUND(I615*H615,2)</f>
        <v>0</v>
      </c>
      <c r="K615" s="261" t="s">
        <v>149</v>
      </c>
      <c r="L615" s="266"/>
      <c r="M615" s="267" t="s">
        <v>1</v>
      </c>
      <c r="N615" s="268" t="s">
        <v>38</v>
      </c>
      <c r="O615" s="91"/>
      <c r="P615" s="227">
        <f>O615*H615</f>
        <v>0</v>
      </c>
      <c r="Q615" s="227">
        <v>0</v>
      </c>
      <c r="R615" s="227">
        <f>Q615*H615</f>
        <v>0</v>
      </c>
      <c r="S615" s="227">
        <v>0</v>
      </c>
      <c r="T615" s="228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9" t="s">
        <v>239</v>
      </c>
      <c r="AT615" s="229" t="s">
        <v>219</v>
      </c>
      <c r="AU615" s="229" t="s">
        <v>83</v>
      </c>
      <c r="AY615" s="17" t="s">
        <v>143</v>
      </c>
      <c r="BE615" s="230">
        <f>IF(N615="základní",J615,0)</f>
        <v>0</v>
      </c>
      <c r="BF615" s="230">
        <f>IF(N615="snížená",J615,0)</f>
        <v>0</v>
      </c>
      <c r="BG615" s="230">
        <f>IF(N615="zákl. přenesená",J615,0)</f>
        <v>0</v>
      </c>
      <c r="BH615" s="230">
        <f>IF(N615="sníž. přenesená",J615,0)</f>
        <v>0</v>
      </c>
      <c r="BI615" s="230">
        <f>IF(N615="nulová",J615,0)</f>
        <v>0</v>
      </c>
      <c r="BJ615" s="17" t="s">
        <v>81</v>
      </c>
      <c r="BK615" s="230">
        <f>ROUND(I615*H615,2)</f>
        <v>0</v>
      </c>
      <c r="BL615" s="17" t="s">
        <v>195</v>
      </c>
      <c r="BM615" s="229" t="s">
        <v>878</v>
      </c>
    </row>
    <row r="616" s="13" customFormat="1">
      <c r="A616" s="13"/>
      <c r="B616" s="236"/>
      <c r="C616" s="237"/>
      <c r="D616" s="238" t="s">
        <v>153</v>
      </c>
      <c r="E616" s="239" t="s">
        <v>1</v>
      </c>
      <c r="F616" s="240" t="s">
        <v>879</v>
      </c>
      <c r="G616" s="237"/>
      <c r="H616" s="241">
        <v>5.7599999999999998</v>
      </c>
      <c r="I616" s="242"/>
      <c r="J616" s="237"/>
      <c r="K616" s="237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153</v>
      </c>
      <c r="AU616" s="247" t="s">
        <v>83</v>
      </c>
      <c r="AV616" s="13" t="s">
        <v>83</v>
      </c>
      <c r="AW616" s="13" t="s">
        <v>30</v>
      </c>
      <c r="AX616" s="13" t="s">
        <v>73</v>
      </c>
      <c r="AY616" s="247" t="s">
        <v>143</v>
      </c>
    </row>
    <row r="617" s="13" customFormat="1">
      <c r="A617" s="13"/>
      <c r="B617" s="236"/>
      <c r="C617" s="237"/>
      <c r="D617" s="238" t="s">
        <v>153</v>
      </c>
      <c r="E617" s="239" t="s">
        <v>1</v>
      </c>
      <c r="F617" s="240" t="s">
        <v>880</v>
      </c>
      <c r="G617" s="237"/>
      <c r="H617" s="241">
        <v>0.64000000000000001</v>
      </c>
      <c r="I617" s="242"/>
      <c r="J617" s="237"/>
      <c r="K617" s="237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153</v>
      </c>
      <c r="AU617" s="247" t="s">
        <v>83</v>
      </c>
      <c r="AV617" s="13" t="s">
        <v>83</v>
      </c>
      <c r="AW617" s="13" t="s">
        <v>30</v>
      </c>
      <c r="AX617" s="13" t="s">
        <v>73</v>
      </c>
      <c r="AY617" s="247" t="s">
        <v>143</v>
      </c>
    </row>
    <row r="618" s="14" customFormat="1">
      <c r="A618" s="14"/>
      <c r="B618" s="248"/>
      <c r="C618" s="249"/>
      <c r="D618" s="238" t="s">
        <v>153</v>
      </c>
      <c r="E618" s="250" t="s">
        <v>1</v>
      </c>
      <c r="F618" s="251" t="s">
        <v>155</v>
      </c>
      <c r="G618" s="249"/>
      <c r="H618" s="252">
        <v>6.4000000000000004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153</v>
      </c>
      <c r="AU618" s="258" t="s">
        <v>83</v>
      </c>
      <c r="AV618" s="14" t="s">
        <v>150</v>
      </c>
      <c r="AW618" s="14" t="s">
        <v>30</v>
      </c>
      <c r="AX618" s="14" t="s">
        <v>81</v>
      </c>
      <c r="AY618" s="258" t="s">
        <v>143</v>
      </c>
    </row>
    <row r="619" s="2" customFormat="1" ht="24.15" customHeight="1">
      <c r="A619" s="38"/>
      <c r="B619" s="39"/>
      <c r="C619" s="218" t="s">
        <v>881</v>
      </c>
      <c r="D619" s="218" t="s">
        <v>145</v>
      </c>
      <c r="E619" s="219" t="s">
        <v>882</v>
      </c>
      <c r="F619" s="220" t="s">
        <v>883</v>
      </c>
      <c r="G619" s="221" t="s">
        <v>215</v>
      </c>
      <c r="H619" s="222">
        <v>7</v>
      </c>
      <c r="I619" s="223"/>
      <c r="J619" s="224">
        <f>ROUND(I619*H619,2)</f>
        <v>0</v>
      </c>
      <c r="K619" s="220" t="s">
        <v>149</v>
      </c>
      <c r="L619" s="44"/>
      <c r="M619" s="225" t="s">
        <v>1</v>
      </c>
      <c r="N619" s="226" t="s">
        <v>38</v>
      </c>
      <c r="O619" s="91"/>
      <c r="P619" s="227">
        <f>O619*H619</f>
        <v>0</v>
      </c>
      <c r="Q619" s="227">
        <v>0</v>
      </c>
      <c r="R619" s="227">
        <f>Q619*H619</f>
        <v>0</v>
      </c>
      <c r="S619" s="227">
        <v>0</v>
      </c>
      <c r="T619" s="228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9" t="s">
        <v>195</v>
      </c>
      <c r="AT619" s="229" t="s">
        <v>145</v>
      </c>
      <c r="AU619" s="229" t="s">
        <v>83</v>
      </c>
      <c r="AY619" s="17" t="s">
        <v>143</v>
      </c>
      <c r="BE619" s="230">
        <f>IF(N619="základní",J619,0)</f>
        <v>0</v>
      </c>
      <c r="BF619" s="230">
        <f>IF(N619="snížená",J619,0)</f>
        <v>0</v>
      </c>
      <c r="BG619" s="230">
        <f>IF(N619="zákl. přenesená",J619,0)</f>
        <v>0</v>
      </c>
      <c r="BH619" s="230">
        <f>IF(N619="sníž. přenesená",J619,0)</f>
        <v>0</v>
      </c>
      <c r="BI619" s="230">
        <f>IF(N619="nulová",J619,0)</f>
        <v>0</v>
      </c>
      <c r="BJ619" s="17" t="s">
        <v>81</v>
      </c>
      <c r="BK619" s="230">
        <f>ROUND(I619*H619,2)</f>
        <v>0</v>
      </c>
      <c r="BL619" s="17" t="s">
        <v>195</v>
      </c>
      <c r="BM619" s="229" t="s">
        <v>884</v>
      </c>
    </row>
    <row r="620" s="2" customFormat="1">
      <c r="A620" s="38"/>
      <c r="B620" s="39"/>
      <c r="C620" s="40"/>
      <c r="D620" s="231" t="s">
        <v>151</v>
      </c>
      <c r="E620" s="40"/>
      <c r="F620" s="232" t="s">
        <v>885</v>
      </c>
      <c r="G620" s="40"/>
      <c r="H620" s="40"/>
      <c r="I620" s="233"/>
      <c r="J620" s="40"/>
      <c r="K620" s="40"/>
      <c r="L620" s="44"/>
      <c r="M620" s="234"/>
      <c r="N620" s="235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151</v>
      </c>
      <c r="AU620" s="17" t="s">
        <v>83</v>
      </c>
    </row>
    <row r="621" s="13" customFormat="1">
      <c r="A621" s="13"/>
      <c r="B621" s="236"/>
      <c r="C621" s="237"/>
      <c r="D621" s="238" t="s">
        <v>153</v>
      </c>
      <c r="E621" s="239" t="s">
        <v>1</v>
      </c>
      <c r="F621" s="240" t="s">
        <v>886</v>
      </c>
      <c r="G621" s="237"/>
      <c r="H621" s="241">
        <v>1</v>
      </c>
      <c r="I621" s="242"/>
      <c r="J621" s="237"/>
      <c r="K621" s="237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153</v>
      </c>
      <c r="AU621" s="247" t="s">
        <v>83</v>
      </c>
      <c r="AV621" s="13" t="s">
        <v>83</v>
      </c>
      <c r="AW621" s="13" t="s">
        <v>30</v>
      </c>
      <c r="AX621" s="13" t="s">
        <v>73</v>
      </c>
      <c r="AY621" s="247" t="s">
        <v>143</v>
      </c>
    </row>
    <row r="622" s="13" customFormat="1">
      <c r="A622" s="13"/>
      <c r="B622" s="236"/>
      <c r="C622" s="237"/>
      <c r="D622" s="238" t="s">
        <v>153</v>
      </c>
      <c r="E622" s="239" t="s">
        <v>1</v>
      </c>
      <c r="F622" s="240" t="s">
        <v>439</v>
      </c>
      <c r="G622" s="237"/>
      <c r="H622" s="241">
        <v>2</v>
      </c>
      <c r="I622" s="242"/>
      <c r="J622" s="237"/>
      <c r="K622" s="237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153</v>
      </c>
      <c r="AU622" s="247" t="s">
        <v>83</v>
      </c>
      <c r="AV622" s="13" t="s">
        <v>83</v>
      </c>
      <c r="AW622" s="13" t="s">
        <v>30</v>
      </c>
      <c r="AX622" s="13" t="s">
        <v>73</v>
      </c>
      <c r="AY622" s="247" t="s">
        <v>143</v>
      </c>
    </row>
    <row r="623" s="13" customFormat="1">
      <c r="A623" s="13"/>
      <c r="B623" s="236"/>
      <c r="C623" s="237"/>
      <c r="D623" s="238" t="s">
        <v>153</v>
      </c>
      <c r="E623" s="239" t="s">
        <v>1</v>
      </c>
      <c r="F623" s="240" t="s">
        <v>440</v>
      </c>
      <c r="G623" s="237"/>
      <c r="H623" s="241">
        <v>3</v>
      </c>
      <c r="I623" s="242"/>
      <c r="J623" s="237"/>
      <c r="K623" s="237"/>
      <c r="L623" s="243"/>
      <c r="M623" s="244"/>
      <c r="N623" s="245"/>
      <c r="O623" s="245"/>
      <c r="P623" s="245"/>
      <c r="Q623" s="245"/>
      <c r="R623" s="245"/>
      <c r="S623" s="245"/>
      <c r="T623" s="24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7" t="s">
        <v>153</v>
      </c>
      <c r="AU623" s="247" t="s">
        <v>83</v>
      </c>
      <c r="AV623" s="13" t="s">
        <v>83</v>
      </c>
      <c r="AW623" s="13" t="s">
        <v>30</v>
      </c>
      <c r="AX623" s="13" t="s">
        <v>73</v>
      </c>
      <c r="AY623" s="247" t="s">
        <v>143</v>
      </c>
    </row>
    <row r="624" s="13" customFormat="1">
      <c r="A624" s="13"/>
      <c r="B624" s="236"/>
      <c r="C624" s="237"/>
      <c r="D624" s="238" t="s">
        <v>153</v>
      </c>
      <c r="E624" s="239" t="s">
        <v>1</v>
      </c>
      <c r="F624" s="240" t="s">
        <v>455</v>
      </c>
      <c r="G624" s="237"/>
      <c r="H624" s="241">
        <v>1</v>
      </c>
      <c r="I624" s="242"/>
      <c r="J624" s="237"/>
      <c r="K624" s="237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153</v>
      </c>
      <c r="AU624" s="247" t="s">
        <v>83</v>
      </c>
      <c r="AV624" s="13" t="s">
        <v>83</v>
      </c>
      <c r="AW624" s="13" t="s">
        <v>30</v>
      </c>
      <c r="AX624" s="13" t="s">
        <v>73</v>
      </c>
      <c r="AY624" s="247" t="s">
        <v>143</v>
      </c>
    </row>
    <row r="625" s="14" customFormat="1">
      <c r="A625" s="14"/>
      <c r="B625" s="248"/>
      <c r="C625" s="249"/>
      <c r="D625" s="238" t="s">
        <v>153</v>
      </c>
      <c r="E625" s="250" t="s">
        <v>1</v>
      </c>
      <c r="F625" s="251" t="s">
        <v>155</v>
      </c>
      <c r="G625" s="249"/>
      <c r="H625" s="252">
        <v>7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153</v>
      </c>
      <c r="AU625" s="258" t="s">
        <v>83</v>
      </c>
      <c r="AV625" s="14" t="s">
        <v>150</v>
      </c>
      <c r="AW625" s="14" t="s">
        <v>30</v>
      </c>
      <c r="AX625" s="14" t="s">
        <v>81</v>
      </c>
      <c r="AY625" s="258" t="s">
        <v>143</v>
      </c>
    </row>
    <row r="626" s="2" customFormat="1" ht="24.15" customHeight="1">
      <c r="A626" s="38"/>
      <c r="B626" s="39"/>
      <c r="C626" s="259" t="s">
        <v>504</v>
      </c>
      <c r="D626" s="259" t="s">
        <v>219</v>
      </c>
      <c r="E626" s="260" t="s">
        <v>887</v>
      </c>
      <c r="F626" s="261" t="s">
        <v>888</v>
      </c>
      <c r="G626" s="262" t="s">
        <v>215</v>
      </c>
      <c r="H626" s="263">
        <v>1</v>
      </c>
      <c r="I626" s="264"/>
      <c r="J626" s="265">
        <f>ROUND(I626*H626,2)</f>
        <v>0</v>
      </c>
      <c r="K626" s="261" t="s">
        <v>149</v>
      </c>
      <c r="L626" s="266"/>
      <c r="M626" s="267" t="s">
        <v>1</v>
      </c>
      <c r="N626" s="268" t="s">
        <v>38</v>
      </c>
      <c r="O626" s="91"/>
      <c r="P626" s="227">
        <f>O626*H626</f>
        <v>0</v>
      </c>
      <c r="Q626" s="227">
        <v>0</v>
      </c>
      <c r="R626" s="227">
        <f>Q626*H626</f>
        <v>0</v>
      </c>
      <c r="S626" s="227">
        <v>0</v>
      </c>
      <c r="T626" s="228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9" t="s">
        <v>239</v>
      </c>
      <c r="AT626" s="229" t="s">
        <v>219</v>
      </c>
      <c r="AU626" s="229" t="s">
        <v>83</v>
      </c>
      <c r="AY626" s="17" t="s">
        <v>143</v>
      </c>
      <c r="BE626" s="230">
        <f>IF(N626="základní",J626,0)</f>
        <v>0</v>
      </c>
      <c r="BF626" s="230">
        <f>IF(N626="snížená",J626,0)</f>
        <v>0</v>
      </c>
      <c r="BG626" s="230">
        <f>IF(N626="zákl. přenesená",J626,0)</f>
        <v>0</v>
      </c>
      <c r="BH626" s="230">
        <f>IF(N626="sníž. přenesená",J626,0)</f>
        <v>0</v>
      </c>
      <c r="BI626" s="230">
        <f>IF(N626="nulová",J626,0)</f>
        <v>0</v>
      </c>
      <c r="BJ626" s="17" t="s">
        <v>81</v>
      </c>
      <c r="BK626" s="230">
        <f>ROUND(I626*H626,2)</f>
        <v>0</v>
      </c>
      <c r="BL626" s="17" t="s">
        <v>195</v>
      </c>
      <c r="BM626" s="229" t="s">
        <v>889</v>
      </c>
    </row>
    <row r="627" s="13" customFormat="1">
      <c r="A627" s="13"/>
      <c r="B627" s="236"/>
      <c r="C627" s="237"/>
      <c r="D627" s="238" t="s">
        <v>153</v>
      </c>
      <c r="E627" s="239" t="s">
        <v>1</v>
      </c>
      <c r="F627" s="240" t="s">
        <v>455</v>
      </c>
      <c r="G627" s="237"/>
      <c r="H627" s="241">
        <v>1</v>
      </c>
      <c r="I627" s="242"/>
      <c r="J627" s="237"/>
      <c r="K627" s="237"/>
      <c r="L627" s="243"/>
      <c r="M627" s="244"/>
      <c r="N627" s="245"/>
      <c r="O627" s="245"/>
      <c r="P627" s="245"/>
      <c r="Q627" s="245"/>
      <c r="R627" s="245"/>
      <c r="S627" s="245"/>
      <c r="T627" s="24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7" t="s">
        <v>153</v>
      </c>
      <c r="AU627" s="247" t="s">
        <v>83</v>
      </c>
      <c r="AV627" s="13" t="s">
        <v>83</v>
      </c>
      <c r="AW627" s="13" t="s">
        <v>30</v>
      </c>
      <c r="AX627" s="13" t="s">
        <v>73</v>
      </c>
      <c r="AY627" s="247" t="s">
        <v>143</v>
      </c>
    </row>
    <row r="628" s="14" customFormat="1">
      <c r="A628" s="14"/>
      <c r="B628" s="248"/>
      <c r="C628" s="249"/>
      <c r="D628" s="238" t="s">
        <v>153</v>
      </c>
      <c r="E628" s="250" t="s">
        <v>1</v>
      </c>
      <c r="F628" s="251" t="s">
        <v>155</v>
      </c>
      <c r="G628" s="249"/>
      <c r="H628" s="252">
        <v>1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8" t="s">
        <v>153</v>
      </c>
      <c r="AU628" s="258" t="s">
        <v>83</v>
      </c>
      <c r="AV628" s="14" t="s">
        <v>150</v>
      </c>
      <c r="AW628" s="14" t="s">
        <v>30</v>
      </c>
      <c r="AX628" s="14" t="s">
        <v>81</v>
      </c>
      <c r="AY628" s="258" t="s">
        <v>143</v>
      </c>
    </row>
    <row r="629" s="2" customFormat="1" ht="24.15" customHeight="1">
      <c r="A629" s="38"/>
      <c r="B629" s="39"/>
      <c r="C629" s="259" t="s">
        <v>890</v>
      </c>
      <c r="D629" s="259" t="s">
        <v>219</v>
      </c>
      <c r="E629" s="260" t="s">
        <v>891</v>
      </c>
      <c r="F629" s="261" t="s">
        <v>892</v>
      </c>
      <c r="G629" s="262" t="s">
        <v>215</v>
      </c>
      <c r="H629" s="263">
        <v>4</v>
      </c>
      <c r="I629" s="264"/>
      <c r="J629" s="265">
        <f>ROUND(I629*H629,2)</f>
        <v>0</v>
      </c>
      <c r="K629" s="261" t="s">
        <v>149</v>
      </c>
      <c r="L629" s="266"/>
      <c r="M629" s="267" t="s">
        <v>1</v>
      </c>
      <c r="N629" s="268" t="s">
        <v>38</v>
      </c>
      <c r="O629" s="91"/>
      <c r="P629" s="227">
        <f>O629*H629</f>
        <v>0</v>
      </c>
      <c r="Q629" s="227">
        <v>0</v>
      </c>
      <c r="R629" s="227">
        <f>Q629*H629</f>
        <v>0</v>
      </c>
      <c r="S629" s="227">
        <v>0</v>
      </c>
      <c r="T629" s="228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9" t="s">
        <v>239</v>
      </c>
      <c r="AT629" s="229" t="s">
        <v>219</v>
      </c>
      <c r="AU629" s="229" t="s">
        <v>83</v>
      </c>
      <c r="AY629" s="17" t="s">
        <v>143</v>
      </c>
      <c r="BE629" s="230">
        <f>IF(N629="základní",J629,0)</f>
        <v>0</v>
      </c>
      <c r="BF629" s="230">
        <f>IF(N629="snížená",J629,0)</f>
        <v>0</v>
      </c>
      <c r="BG629" s="230">
        <f>IF(N629="zákl. přenesená",J629,0)</f>
        <v>0</v>
      </c>
      <c r="BH629" s="230">
        <f>IF(N629="sníž. přenesená",J629,0)</f>
        <v>0</v>
      </c>
      <c r="BI629" s="230">
        <f>IF(N629="nulová",J629,0)</f>
        <v>0</v>
      </c>
      <c r="BJ629" s="17" t="s">
        <v>81</v>
      </c>
      <c r="BK629" s="230">
        <f>ROUND(I629*H629,2)</f>
        <v>0</v>
      </c>
      <c r="BL629" s="17" t="s">
        <v>195</v>
      </c>
      <c r="BM629" s="229" t="s">
        <v>893</v>
      </c>
    </row>
    <row r="630" s="13" customFormat="1">
      <c r="A630" s="13"/>
      <c r="B630" s="236"/>
      <c r="C630" s="237"/>
      <c r="D630" s="238" t="s">
        <v>153</v>
      </c>
      <c r="E630" s="239" t="s">
        <v>1</v>
      </c>
      <c r="F630" s="240" t="s">
        <v>886</v>
      </c>
      <c r="G630" s="237"/>
      <c r="H630" s="241">
        <v>1</v>
      </c>
      <c r="I630" s="242"/>
      <c r="J630" s="237"/>
      <c r="K630" s="237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153</v>
      </c>
      <c r="AU630" s="247" t="s">
        <v>83</v>
      </c>
      <c r="AV630" s="13" t="s">
        <v>83</v>
      </c>
      <c r="AW630" s="13" t="s">
        <v>30</v>
      </c>
      <c r="AX630" s="13" t="s">
        <v>73</v>
      </c>
      <c r="AY630" s="247" t="s">
        <v>143</v>
      </c>
    </row>
    <row r="631" s="13" customFormat="1">
      <c r="A631" s="13"/>
      <c r="B631" s="236"/>
      <c r="C631" s="237"/>
      <c r="D631" s="238" t="s">
        <v>153</v>
      </c>
      <c r="E631" s="239" t="s">
        <v>1</v>
      </c>
      <c r="F631" s="240" t="s">
        <v>440</v>
      </c>
      <c r="G631" s="237"/>
      <c r="H631" s="241">
        <v>3</v>
      </c>
      <c r="I631" s="242"/>
      <c r="J631" s="237"/>
      <c r="K631" s="237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153</v>
      </c>
      <c r="AU631" s="247" t="s">
        <v>83</v>
      </c>
      <c r="AV631" s="13" t="s">
        <v>83</v>
      </c>
      <c r="AW631" s="13" t="s">
        <v>30</v>
      </c>
      <c r="AX631" s="13" t="s">
        <v>73</v>
      </c>
      <c r="AY631" s="247" t="s">
        <v>143</v>
      </c>
    </row>
    <row r="632" s="14" customFormat="1">
      <c r="A632" s="14"/>
      <c r="B632" s="248"/>
      <c r="C632" s="249"/>
      <c r="D632" s="238" t="s">
        <v>153</v>
      </c>
      <c r="E632" s="250" t="s">
        <v>1</v>
      </c>
      <c r="F632" s="251" t="s">
        <v>155</v>
      </c>
      <c r="G632" s="249"/>
      <c r="H632" s="252">
        <v>4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8" t="s">
        <v>153</v>
      </c>
      <c r="AU632" s="258" t="s">
        <v>83</v>
      </c>
      <c r="AV632" s="14" t="s">
        <v>150</v>
      </c>
      <c r="AW632" s="14" t="s">
        <v>30</v>
      </c>
      <c r="AX632" s="14" t="s">
        <v>81</v>
      </c>
      <c r="AY632" s="258" t="s">
        <v>143</v>
      </c>
    </row>
    <row r="633" s="2" customFormat="1" ht="24.15" customHeight="1">
      <c r="A633" s="38"/>
      <c r="B633" s="39"/>
      <c r="C633" s="259" t="s">
        <v>510</v>
      </c>
      <c r="D633" s="259" t="s">
        <v>219</v>
      </c>
      <c r="E633" s="260" t="s">
        <v>894</v>
      </c>
      <c r="F633" s="261" t="s">
        <v>895</v>
      </c>
      <c r="G633" s="262" t="s">
        <v>215</v>
      </c>
      <c r="H633" s="263">
        <v>2</v>
      </c>
      <c r="I633" s="264"/>
      <c r="J633" s="265">
        <f>ROUND(I633*H633,2)</f>
        <v>0</v>
      </c>
      <c r="K633" s="261" t="s">
        <v>149</v>
      </c>
      <c r="L633" s="266"/>
      <c r="M633" s="267" t="s">
        <v>1</v>
      </c>
      <c r="N633" s="268" t="s">
        <v>38</v>
      </c>
      <c r="O633" s="91"/>
      <c r="P633" s="227">
        <f>O633*H633</f>
        <v>0</v>
      </c>
      <c r="Q633" s="227">
        <v>0</v>
      </c>
      <c r="R633" s="227">
        <f>Q633*H633</f>
        <v>0</v>
      </c>
      <c r="S633" s="227">
        <v>0</v>
      </c>
      <c r="T633" s="228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9" t="s">
        <v>239</v>
      </c>
      <c r="AT633" s="229" t="s">
        <v>219</v>
      </c>
      <c r="AU633" s="229" t="s">
        <v>83</v>
      </c>
      <c r="AY633" s="17" t="s">
        <v>143</v>
      </c>
      <c r="BE633" s="230">
        <f>IF(N633="základní",J633,0)</f>
        <v>0</v>
      </c>
      <c r="BF633" s="230">
        <f>IF(N633="snížená",J633,0)</f>
        <v>0</v>
      </c>
      <c r="BG633" s="230">
        <f>IF(N633="zákl. přenesená",J633,0)</f>
        <v>0</v>
      </c>
      <c r="BH633" s="230">
        <f>IF(N633="sníž. přenesená",J633,0)</f>
        <v>0</v>
      </c>
      <c r="BI633" s="230">
        <f>IF(N633="nulová",J633,0)</f>
        <v>0</v>
      </c>
      <c r="BJ633" s="17" t="s">
        <v>81</v>
      </c>
      <c r="BK633" s="230">
        <f>ROUND(I633*H633,2)</f>
        <v>0</v>
      </c>
      <c r="BL633" s="17" t="s">
        <v>195</v>
      </c>
      <c r="BM633" s="229" t="s">
        <v>896</v>
      </c>
    </row>
    <row r="634" s="13" customFormat="1">
      <c r="A634" s="13"/>
      <c r="B634" s="236"/>
      <c r="C634" s="237"/>
      <c r="D634" s="238" t="s">
        <v>153</v>
      </c>
      <c r="E634" s="239" t="s">
        <v>1</v>
      </c>
      <c r="F634" s="240" t="s">
        <v>439</v>
      </c>
      <c r="G634" s="237"/>
      <c r="H634" s="241">
        <v>2</v>
      </c>
      <c r="I634" s="242"/>
      <c r="J634" s="237"/>
      <c r="K634" s="237"/>
      <c r="L634" s="243"/>
      <c r="M634" s="244"/>
      <c r="N634" s="245"/>
      <c r="O634" s="245"/>
      <c r="P634" s="245"/>
      <c r="Q634" s="245"/>
      <c r="R634" s="245"/>
      <c r="S634" s="245"/>
      <c r="T634" s="24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7" t="s">
        <v>153</v>
      </c>
      <c r="AU634" s="247" t="s">
        <v>83</v>
      </c>
      <c r="AV634" s="13" t="s">
        <v>83</v>
      </c>
      <c r="AW634" s="13" t="s">
        <v>30</v>
      </c>
      <c r="AX634" s="13" t="s">
        <v>73</v>
      </c>
      <c r="AY634" s="247" t="s">
        <v>143</v>
      </c>
    </row>
    <row r="635" s="14" customFormat="1">
      <c r="A635" s="14"/>
      <c r="B635" s="248"/>
      <c r="C635" s="249"/>
      <c r="D635" s="238" t="s">
        <v>153</v>
      </c>
      <c r="E635" s="250" t="s">
        <v>1</v>
      </c>
      <c r="F635" s="251" t="s">
        <v>155</v>
      </c>
      <c r="G635" s="249"/>
      <c r="H635" s="252">
        <v>2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153</v>
      </c>
      <c r="AU635" s="258" t="s">
        <v>83</v>
      </c>
      <c r="AV635" s="14" t="s">
        <v>150</v>
      </c>
      <c r="AW635" s="14" t="s">
        <v>30</v>
      </c>
      <c r="AX635" s="14" t="s">
        <v>81</v>
      </c>
      <c r="AY635" s="258" t="s">
        <v>143</v>
      </c>
    </row>
    <row r="636" s="2" customFormat="1" ht="24.15" customHeight="1">
      <c r="A636" s="38"/>
      <c r="B636" s="39"/>
      <c r="C636" s="218" t="s">
        <v>897</v>
      </c>
      <c r="D636" s="218" t="s">
        <v>145</v>
      </c>
      <c r="E636" s="219" t="s">
        <v>898</v>
      </c>
      <c r="F636" s="220" t="s">
        <v>899</v>
      </c>
      <c r="G636" s="221" t="s">
        <v>215</v>
      </c>
      <c r="H636" s="222">
        <v>3</v>
      </c>
      <c r="I636" s="223"/>
      <c r="J636" s="224">
        <f>ROUND(I636*H636,2)</f>
        <v>0</v>
      </c>
      <c r="K636" s="220" t="s">
        <v>149</v>
      </c>
      <c r="L636" s="44"/>
      <c r="M636" s="225" t="s">
        <v>1</v>
      </c>
      <c r="N636" s="226" t="s">
        <v>38</v>
      </c>
      <c r="O636" s="91"/>
      <c r="P636" s="227">
        <f>O636*H636</f>
        <v>0</v>
      </c>
      <c r="Q636" s="227">
        <v>0</v>
      </c>
      <c r="R636" s="227">
        <f>Q636*H636</f>
        <v>0</v>
      </c>
      <c r="S636" s="227">
        <v>0</v>
      </c>
      <c r="T636" s="228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9" t="s">
        <v>195</v>
      </c>
      <c r="AT636" s="229" t="s">
        <v>145</v>
      </c>
      <c r="AU636" s="229" t="s">
        <v>83</v>
      </c>
      <c r="AY636" s="17" t="s">
        <v>143</v>
      </c>
      <c r="BE636" s="230">
        <f>IF(N636="základní",J636,0)</f>
        <v>0</v>
      </c>
      <c r="BF636" s="230">
        <f>IF(N636="snížená",J636,0)</f>
        <v>0</v>
      </c>
      <c r="BG636" s="230">
        <f>IF(N636="zákl. přenesená",J636,0)</f>
        <v>0</v>
      </c>
      <c r="BH636" s="230">
        <f>IF(N636="sníž. přenesená",J636,0)</f>
        <v>0</v>
      </c>
      <c r="BI636" s="230">
        <f>IF(N636="nulová",J636,0)</f>
        <v>0</v>
      </c>
      <c r="BJ636" s="17" t="s">
        <v>81</v>
      </c>
      <c r="BK636" s="230">
        <f>ROUND(I636*H636,2)</f>
        <v>0</v>
      </c>
      <c r="BL636" s="17" t="s">
        <v>195</v>
      </c>
      <c r="BM636" s="229" t="s">
        <v>900</v>
      </c>
    </row>
    <row r="637" s="2" customFormat="1">
      <c r="A637" s="38"/>
      <c r="B637" s="39"/>
      <c r="C637" s="40"/>
      <c r="D637" s="231" t="s">
        <v>151</v>
      </c>
      <c r="E637" s="40"/>
      <c r="F637" s="232" t="s">
        <v>901</v>
      </c>
      <c r="G637" s="40"/>
      <c r="H637" s="40"/>
      <c r="I637" s="233"/>
      <c r="J637" s="40"/>
      <c r="K637" s="40"/>
      <c r="L637" s="44"/>
      <c r="M637" s="234"/>
      <c r="N637" s="235"/>
      <c r="O637" s="91"/>
      <c r="P637" s="91"/>
      <c r="Q637" s="91"/>
      <c r="R637" s="91"/>
      <c r="S637" s="91"/>
      <c r="T637" s="92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151</v>
      </c>
      <c r="AU637" s="17" t="s">
        <v>83</v>
      </c>
    </row>
    <row r="638" s="13" customFormat="1">
      <c r="A638" s="13"/>
      <c r="B638" s="236"/>
      <c r="C638" s="237"/>
      <c r="D638" s="238" t="s">
        <v>153</v>
      </c>
      <c r="E638" s="239" t="s">
        <v>1</v>
      </c>
      <c r="F638" s="240" t="s">
        <v>453</v>
      </c>
      <c r="G638" s="237"/>
      <c r="H638" s="241">
        <v>1</v>
      </c>
      <c r="I638" s="242"/>
      <c r="J638" s="237"/>
      <c r="K638" s="237"/>
      <c r="L638" s="243"/>
      <c r="M638" s="244"/>
      <c r="N638" s="245"/>
      <c r="O638" s="245"/>
      <c r="P638" s="245"/>
      <c r="Q638" s="245"/>
      <c r="R638" s="245"/>
      <c r="S638" s="245"/>
      <c r="T638" s="24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7" t="s">
        <v>153</v>
      </c>
      <c r="AU638" s="247" t="s">
        <v>83</v>
      </c>
      <c r="AV638" s="13" t="s">
        <v>83</v>
      </c>
      <c r="AW638" s="13" t="s">
        <v>30</v>
      </c>
      <c r="AX638" s="13" t="s">
        <v>73</v>
      </c>
      <c r="AY638" s="247" t="s">
        <v>143</v>
      </c>
    </row>
    <row r="639" s="13" customFormat="1">
      <c r="A639" s="13"/>
      <c r="B639" s="236"/>
      <c r="C639" s="237"/>
      <c r="D639" s="238" t="s">
        <v>153</v>
      </c>
      <c r="E639" s="239" t="s">
        <v>1</v>
      </c>
      <c r="F639" s="240" t="s">
        <v>902</v>
      </c>
      <c r="G639" s="237"/>
      <c r="H639" s="241">
        <v>2</v>
      </c>
      <c r="I639" s="242"/>
      <c r="J639" s="237"/>
      <c r="K639" s="237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153</v>
      </c>
      <c r="AU639" s="247" t="s">
        <v>83</v>
      </c>
      <c r="AV639" s="13" t="s">
        <v>83</v>
      </c>
      <c r="AW639" s="13" t="s">
        <v>30</v>
      </c>
      <c r="AX639" s="13" t="s">
        <v>73</v>
      </c>
      <c r="AY639" s="247" t="s">
        <v>143</v>
      </c>
    </row>
    <row r="640" s="14" customFormat="1">
      <c r="A640" s="14"/>
      <c r="B640" s="248"/>
      <c r="C640" s="249"/>
      <c r="D640" s="238" t="s">
        <v>153</v>
      </c>
      <c r="E640" s="250" t="s">
        <v>1</v>
      </c>
      <c r="F640" s="251" t="s">
        <v>155</v>
      </c>
      <c r="G640" s="249"/>
      <c r="H640" s="252">
        <v>3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153</v>
      </c>
      <c r="AU640" s="258" t="s">
        <v>83</v>
      </c>
      <c r="AV640" s="14" t="s">
        <v>150</v>
      </c>
      <c r="AW640" s="14" t="s">
        <v>30</v>
      </c>
      <c r="AX640" s="14" t="s">
        <v>81</v>
      </c>
      <c r="AY640" s="258" t="s">
        <v>143</v>
      </c>
    </row>
    <row r="641" s="2" customFormat="1" ht="24.15" customHeight="1">
      <c r="A641" s="38"/>
      <c r="B641" s="39"/>
      <c r="C641" s="259" t="s">
        <v>519</v>
      </c>
      <c r="D641" s="259" t="s">
        <v>219</v>
      </c>
      <c r="E641" s="260" t="s">
        <v>903</v>
      </c>
      <c r="F641" s="261" t="s">
        <v>904</v>
      </c>
      <c r="G641" s="262" t="s">
        <v>215</v>
      </c>
      <c r="H641" s="263">
        <v>1</v>
      </c>
      <c r="I641" s="264"/>
      <c r="J641" s="265">
        <f>ROUND(I641*H641,2)</f>
        <v>0</v>
      </c>
      <c r="K641" s="261" t="s">
        <v>149</v>
      </c>
      <c r="L641" s="266"/>
      <c r="M641" s="267" t="s">
        <v>1</v>
      </c>
      <c r="N641" s="268" t="s">
        <v>38</v>
      </c>
      <c r="O641" s="91"/>
      <c r="P641" s="227">
        <f>O641*H641</f>
        <v>0</v>
      </c>
      <c r="Q641" s="227">
        <v>0</v>
      </c>
      <c r="R641" s="227">
        <f>Q641*H641</f>
        <v>0</v>
      </c>
      <c r="S641" s="227">
        <v>0</v>
      </c>
      <c r="T641" s="228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9" t="s">
        <v>239</v>
      </c>
      <c r="AT641" s="229" t="s">
        <v>219</v>
      </c>
      <c r="AU641" s="229" t="s">
        <v>83</v>
      </c>
      <c r="AY641" s="17" t="s">
        <v>143</v>
      </c>
      <c r="BE641" s="230">
        <f>IF(N641="základní",J641,0)</f>
        <v>0</v>
      </c>
      <c r="BF641" s="230">
        <f>IF(N641="snížená",J641,0)</f>
        <v>0</v>
      </c>
      <c r="BG641" s="230">
        <f>IF(N641="zákl. přenesená",J641,0)</f>
        <v>0</v>
      </c>
      <c r="BH641" s="230">
        <f>IF(N641="sníž. přenesená",J641,0)</f>
        <v>0</v>
      </c>
      <c r="BI641" s="230">
        <f>IF(N641="nulová",J641,0)</f>
        <v>0</v>
      </c>
      <c r="BJ641" s="17" t="s">
        <v>81</v>
      </c>
      <c r="BK641" s="230">
        <f>ROUND(I641*H641,2)</f>
        <v>0</v>
      </c>
      <c r="BL641" s="17" t="s">
        <v>195</v>
      </c>
      <c r="BM641" s="229" t="s">
        <v>905</v>
      </c>
    </row>
    <row r="642" s="13" customFormat="1">
      <c r="A642" s="13"/>
      <c r="B642" s="236"/>
      <c r="C642" s="237"/>
      <c r="D642" s="238" t="s">
        <v>153</v>
      </c>
      <c r="E642" s="239" t="s">
        <v>1</v>
      </c>
      <c r="F642" s="240" t="s">
        <v>453</v>
      </c>
      <c r="G642" s="237"/>
      <c r="H642" s="241">
        <v>1</v>
      </c>
      <c r="I642" s="242"/>
      <c r="J642" s="237"/>
      <c r="K642" s="237"/>
      <c r="L642" s="243"/>
      <c r="M642" s="244"/>
      <c r="N642" s="245"/>
      <c r="O642" s="245"/>
      <c r="P642" s="245"/>
      <c r="Q642" s="245"/>
      <c r="R642" s="245"/>
      <c r="S642" s="245"/>
      <c r="T642" s="24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7" t="s">
        <v>153</v>
      </c>
      <c r="AU642" s="247" t="s">
        <v>83</v>
      </c>
      <c r="AV642" s="13" t="s">
        <v>83</v>
      </c>
      <c r="AW642" s="13" t="s">
        <v>30</v>
      </c>
      <c r="AX642" s="13" t="s">
        <v>73</v>
      </c>
      <c r="AY642" s="247" t="s">
        <v>143</v>
      </c>
    </row>
    <row r="643" s="14" customFormat="1">
      <c r="A643" s="14"/>
      <c r="B643" s="248"/>
      <c r="C643" s="249"/>
      <c r="D643" s="238" t="s">
        <v>153</v>
      </c>
      <c r="E643" s="250" t="s">
        <v>1</v>
      </c>
      <c r="F643" s="251" t="s">
        <v>155</v>
      </c>
      <c r="G643" s="249"/>
      <c r="H643" s="252">
        <v>1</v>
      </c>
      <c r="I643" s="253"/>
      <c r="J643" s="249"/>
      <c r="K643" s="249"/>
      <c r="L643" s="254"/>
      <c r="M643" s="255"/>
      <c r="N643" s="256"/>
      <c r="O643" s="256"/>
      <c r="P643" s="256"/>
      <c r="Q643" s="256"/>
      <c r="R643" s="256"/>
      <c r="S643" s="256"/>
      <c r="T643" s="257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8" t="s">
        <v>153</v>
      </c>
      <c r="AU643" s="258" t="s">
        <v>83</v>
      </c>
      <c r="AV643" s="14" t="s">
        <v>150</v>
      </c>
      <c r="AW643" s="14" t="s">
        <v>30</v>
      </c>
      <c r="AX643" s="14" t="s">
        <v>81</v>
      </c>
      <c r="AY643" s="258" t="s">
        <v>143</v>
      </c>
    </row>
    <row r="644" s="2" customFormat="1" ht="24.15" customHeight="1">
      <c r="A644" s="38"/>
      <c r="B644" s="39"/>
      <c r="C644" s="259" t="s">
        <v>906</v>
      </c>
      <c r="D644" s="259" t="s">
        <v>219</v>
      </c>
      <c r="E644" s="260" t="s">
        <v>907</v>
      </c>
      <c r="F644" s="261" t="s">
        <v>908</v>
      </c>
      <c r="G644" s="262" t="s">
        <v>215</v>
      </c>
      <c r="H644" s="263">
        <v>2</v>
      </c>
      <c r="I644" s="264"/>
      <c r="J644" s="265">
        <f>ROUND(I644*H644,2)</f>
        <v>0</v>
      </c>
      <c r="K644" s="261" t="s">
        <v>149</v>
      </c>
      <c r="L644" s="266"/>
      <c r="M644" s="267" t="s">
        <v>1</v>
      </c>
      <c r="N644" s="268" t="s">
        <v>38</v>
      </c>
      <c r="O644" s="91"/>
      <c r="P644" s="227">
        <f>O644*H644</f>
        <v>0</v>
      </c>
      <c r="Q644" s="227">
        <v>0</v>
      </c>
      <c r="R644" s="227">
        <f>Q644*H644</f>
        <v>0</v>
      </c>
      <c r="S644" s="227">
        <v>0</v>
      </c>
      <c r="T644" s="228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9" t="s">
        <v>239</v>
      </c>
      <c r="AT644" s="229" t="s">
        <v>219</v>
      </c>
      <c r="AU644" s="229" t="s">
        <v>83</v>
      </c>
      <c r="AY644" s="17" t="s">
        <v>143</v>
      </c>
      <c r="BE644" s="230">
        <f>IF(N644="základní",J644,0)</f>
        <v>0</v>
      </c>
      <c r="BF644" s="230">
        <f>IF(N644="snížená",J644,0)</f>
        <v>0</v>
      </c>
      <c r="BG644" s="230">
        <f>IF(N644="zákl. přenesená",J644,0)</f>
        <v>0</v>
      </c>
      <c r="BH644" s="230">
        <f>IF(N644="sníž. přenesená",J644,0)</f>
        <v>0</v>
      </c>
      <c r="BI644" s="230">
        <f>IF(N644="nulová",J644,0)</f>
        <v>0</v>
      </c>
      <c r="BJ644" s="17" t="s">
        <v>81</v>
      </c>
      <c r="BK644" s="230">
        <f>ROUND(I644*H644,2)</f>
        <v>0</v>
      </c>
      <c r="BL644" s="17" t="s">
        <v>195</v>
      </c>
      <c r="BM644" s="229" t="s">
        <v>909</v>
      </c>
    </row>
    <row r="645" s="13" customFormat="1">
      <c r="A645" s="13"/>
      <c r="B645" s="236"/>
      <c r="C645" s="237"/>
      <c r="D645" s="238" t="s">
        <v>153</v>
      </c>
      <c r="E645" s="239" t="s">
        <v>1</v>
      </c>
      <c r="F645" s="240" t="s">
        <v>454</v>
      </c>
      <c r="G645" s="237"/>
      <c r="H645" s="241">
        <v>2</v>
      </c>
      <c r="I645" s="242"/>
      <c r="J645" s="237"/>
      <c r="K645" s="237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153</v>
      </c>
      <c r="AU645" s="247" t="s">
        <v>83</v>
      </c>
      <c r="AV645" s="13" t="s">
        <v>83</v>
      </c>
      <c r="AW645" s="13" t="s">
        <v>30</v>
      </c>
      <c r="AX645" s="13" t="s">
        <v>73</v>
      </c>
      <c r="AY645" s="247" t="s">
        <v>143</v>
      </c>
    </row>
    <row r="646" s="14" customFormat="1">
      <c r="A646" s="14"/>
      <c r="B646" s="248"/>
      <c r="C646" s="249"/>
      <c r="D646" s="238" t="s">
        <v>153</v>
      </c>
      <c r="E646" s="250" t="s">
        <v>1</v>
      </c>
      <c r="F646" s="251" t="s">
        <v>155</v>
      </c>
      <c r="G646" s="249"/>
      <c r="H646" s="252">
        <v>2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8" t="s">
        <v>153</v>
      </c>
      <c r="AU646" s="258" t="s">
        <v>83</v>
      </c>
      <c r="AV646" s="14" t="s">
        <v>150</v>
      </c>
      <c r="AW646" s="14" t="s">
        <v>30</v>
      </c>
      <c r="AX646" s="14" t="s">
        <v>81</v>
      </c>
      <c r="AY646" s="258" t="s">
        <v>143</v>
      </c>
    </row>
    <row r="647" s="2" customFormat="1" ht="24.15" customHeight="1">
      <c r="A647" s="38"/>
      <c r="B647" s="39"/>
      <c r="C647" s="218" t="s">
        <v>524</v>
      </c>
      <c r="D647" s="218" t="s">
        <v>145</v>
      </c>
      <c r="E647" s="219" t="s">
        <v>910</v>
      </c>
      <c r="F647" s="220" t="s">
        <v>911</v>
      </c>
      <c r="G647" s="221" t="s">
        <v>215</v>
      </c>
      <c r="H647" s="222">
        <v>1</v>
      </c>
      <c r="I647" s="223"/>
      <c r="J647" s="224">
        <f>ROUND(I647*H647,2)</f>
        <v>0</v>
      </c>
      <c r="K647" s="220" t="s">
        <v>149</v>
      </c>
      <c r="L647" s="44"/>
      <c r="M647" s="225" t="s">
        <v>1</v>
      </c>
      <c r="N647" s="226" t="s">
        <v>38</v>
      </c>
      <c r="O647" s="91"/>
      <c r="P647" s="227">
        <f>O647*H647</f>
        <v>0</v>
      </c>
      <c r="Q647" s="227">
        <v>0</v>
      </c>
      <c r="R647" s="227">
        <f>Q647*H647</f>
        <v>0</v>
      </c>
      <c r="S647" s="227">
        <v>0</v>
      </c>
      <c r="T647" s="228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9" t="s">
        <v>195</v>
      </c>
      <c r="AT647" s="229" t="s">
        <v>145</v>
      </c>
      <c r="AU647" s="229" t="s">
        <v>83</v>
      </c>
      <c r="AY647" s="17" t="s">
        <v>143</v>
      </c>
      <c r="BE647" s="230">
        <f>IF(N647="základní",J647,0)</f>
        <v>0</v>
      </c>
      <c r="BF647" s="230">
        <f>IF(N647="snížená",J647,0)</f>
        <v>0</v>
      </c>
      <c r="BG647" s="230">
        <f>IF(N647="zákl. přenesená",J647,0)</f>
        <v>0</v>
      </c>
      <c r="BH647" s="230">
        <f>IF(N647="sníž. přenesená",J647,0)</f>
        <v>0</v>
      </c>
      <c r="BI647" s="230">
        <f>IF(N647="nulová",J647,0)</f>
        <v>0</v>
      </c>
      <c r="BJ647" s="17" t="s">
        <v>81</v>
      </c>
      <c r="BK647" s="230">
        <f>ROUND(I647*H647,2)</f>
        <v>0</v>
      </c>
      <c r="BL647" s="17" t="s">
        <v>195</v>
      </c>
      <c r="BM647" s="229" t="s">
        <v>912</v>
      </c>
    </row>
    <row r="648" s="2" customFormat="1">
      <c r="A648" s="38"/>
      <c r="B648" s="39"/>
      <c r="C648" s="40"/>
      <c r="D648" s="231" t="s">
        <v>151</v>
      </c>
      <c r="E648" s="40"/>
      <c r="F648" s="232" t="s">
        <v>913</v>
      </c>
      <c r="G648" s="40"/>
      <c r="H648" s="40"/>
      <c r="I648" s="233"/>
      <c r="J648" s="40"/>
      <c r="K648" s="40"/>
      <c r="L648" s="44"/>
      <c r="M648" s="234"/>
      <c r="N648" s="235"/>
      <c r="O648" s="91"/>
      <c r="P648" s="91"/>
      <c r="Q648" s="91"/>
      <c r="R648" s="91"/>
      <c r="S648" s="91"/>
      <c r="T648" s="92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151</v>
      </c>
      <c r="AU648" s="17" t="s">
        <v>83</v>
      </c>
    </row>
    <row r="649" s="13" customFormat="1">
      <c r="A649" s="13"/>
      <c r="B649" s="236"/>
      <c r="C649" s="237"/>
      <c r="D649" s="238" t="s">
        <v>153</v>
      </c>
      <c r="E649" s="239" t="s">
        <v>1</v>
      </c>
      <c r="F649" s="240" t="s">
        <v>477</v>
      </c>
      <c r="G649" s="237"/>
      <c r="H649" s="241">
        <v>1</v>
      </c>
      <c r="I649" s="242"/>
      <c r="J649" s="237"/>
      <c r="K649" s="237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153</v>
      </c>
      <c r="AU649" s="247" t="s">
        <v>83</v>
      </c>
      <c r="AV649" s="13" t="s">
        <v>83</v>
      </c>
      <c r="AW649" s="13" t="s">
        <v>30</v>
      </c>
      <c r="AX649" s="13" t="s">
        <v>73</v>
      </c>
      <c r="AY649" s="247" t="s">
        <v>143</v>
      </c>
    </row>
    <row r="650" s="14" customFormat="1">
      <c r="A650" s="14"/>
      <c r="B650" s="248"/>
      <c r="C650" s="249"/>
      <c r="D650" s="238" t="s">
        <v>153</v>
      </c>
      <c r="E650" s="250" t="s">
        <v>1</v>
      </c>
      <c r="F650" s="251" t="s">
        <v>155</v>
      </c>
      <c r="G650" s="249"/>
      <c r="H650" s="252">
        <v>1</v>
      </c>
      <c r="I650" s="253"/>
      <c r="J650" s="249"/>
      <c r="K650" s="249"/>
      <c r="L650" s="254"/>
      <c r="M650" s="255"/>
      <c r="N650" s="256"/>
      <c r="O650" s="256"/>
      <c r="P650" s="256"/>
      <c r="Q650" s="256"/>
      <c r="R650" s="256"/>
      <c r="S650" s="256"/>
      <c r="T650" s="25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8" t="s">
        <v>153</v>
      </c>
      <c r="AU650" s="258" t="s">
        <v>83</v>
      </c>
      <c r="AV650" s="14" t="s">
        <v>150</v>
      </c>
      <c r="AW650" s="14" t="s">
        <v>30</v>
      </c>
      <c r="AX650" s="14" t="s">
        <v>81</v>
      </c>
      <c r="AY650" s="258" t="s">
        <v>143</v>
      </c>
    </row>
    <row r="651" s="2" customFormat="1" ht="24.15" customHeight="1">
      <c r="A651" s="38"/>
      <c r="B651" s="39"/>
      <c r="C651" s="259" t="s">
        <v>914</v>
      </c>
      <c r="D651" s="259" t="s">
        <v>219</v>
      </c>
      <c r="E651" s="260" t="s">
        <v>915</v>
      </c>
      <c r="F651" s="261" t="s">
        <v>916</v>
      </c>
      <c r="G651" s="262" t="s">
        <v>215</v>
      </c>
      <c r="H651" s="263">
        <v>1</v>
      </c>
      <c r="I651" s="264"/>
      <c r="J651" s="265">
        <f>ROUND(I651*H651,2)</f>
        <v>0</v>
      </c>
      <c r="K651" s="261" t="s">
        <v>149</v>
      </c>
      <c r="L651" s="266"/>
      <c r="M651" s="267" t="s">
        <v>1</v>
      </c>
      <c r="N651" s="268" t="s">
        <v>38</v>
      </c>
      <c r="O651" s="91"/>
      <c r="P651" s="227">
        <f>O651*H651</f>
        <v>0</v>
      </c>
      <c r="Q651" s="227">
        <v>0</v>
      </c>
      <c r="R651" s="227">
        <f>Q651*H651</f>
        <v>0</v>
      </c>
      <c r="S651" s="227">
        <v>0</v>
      </c>
      <c r="T651" s="228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9" t="s">
        <v>239</v>
      </c>
      <c r="AT651" s="229" t="s">
        <v>219</v>
      </c>
      <c r="AU651" s="229" t="s">
        <v>83</v>
      </c>
      <c r="AY651" s="17" t="s">
        <v>143</v>
      </c>
      <c r="BE651" s="230">
        <f>IF(N651="základní",J651,0)</f>
        <v>0</v>
      </c>
      <c r="BF651" s="230">
        <f>IF(N651="snížená",J651,0)</f>
        <v>0</v>
      </c>
      <c r="BG651" s="230">
        <f>IF(N651="zákl. přenesená",J651,0)</f>
        <v>0</v>
      </c>
      <c r="BH651" s="230">
        <f>IF(N651="sníž. přenesená",J651,0)</f>
        <v>0</v>
      </c>
      <c r="BI651" s="230">
        <f>IF(N651="nulová",J651,0)</f>
        <v>0</v>
      </c>
      <c r="BJ651" s="17" t="s">
        <v>81</v>
      </c>
      <c r="BK651" s="230">
        <f>ROUND(I651*H651,2)</f>
        <v>0</v>
      </c>
      <c r="BL651" s="17" t="s">
        <v>195</v>
      </c>
      <c r="BM651" s="229" t="s">
        <v>917</v>
      </c>
    </row>
    <row r="652" s="2" customFormat="1" ht="24.15" customHeight="1">
      <c r="A652" s="38"/>
      <c r="B652" s="39"/>
      <c r="C652" s="218" t="s">
        <v>531</v>
      </c>
      <c r="D652" s="218" t="s">
        <v>145</v>
      </c>
      <c r="E652" s="219" t="s">
        <v>918</v>
      </c>
      <c r="F652" s="220" t="s">
        <v>919</v>
      </c>
      <c r="G652" s="221" t="s">
        <v>215</v>
      </c>
      <c r="H652" s="222">
        <v>1</v>
      </c>
      <c r="I652" s="223"/>
      <c r="J652" s="224">
        <f>ROUND(I652*H652,2)</f>
        <v>0</v>
      </c>
      <c r="K652" s="220" t="s">
        <v>149</v>
      </c>
      <c r="L652" s="44"/>
      <c r="M652" s="225" t="s">
        <v>1</v>
      </c>
      <c r="N652" s="226" t="s">
        <v>38</v>
      </c>
      <c r="O652" s="91"/>
      <c r="P652" s="227">
        <f>O652*H652</f>
        <v>0</v>
      </c>
      <c r="Q652" s="227">
        <v>0.00092000000000000003</v>
      </c>
      <c r="R652" s="227">
        <f>Q652*H652</f>
        <v>0.00092000000000000003</v>
      </c>
      <c r="S652" s="227">
        <v>0</v>
      </c>
      <c r="T652" s="228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9" t="s">
        <v>195</v>
      </c>
      <c r="AT652" s="229" t="s">
        <v>145</v>
      </c>
      <c r="AU652" s="229" t="s">
        <v>83</v>
      </c>
      <c r="AY652" s="17" t="s">
        <v>143</v>
      </c>
      <c r="BE652" s="230">
        <f>IF(N652="základní",J652,0)</f>
        <v>0</v>
      </c>
      <c r="BF652" s="230">
        <f>IF(N652="snížená",J652,0)</f>
        <v>0</v>
      </c>
      <c r="BG652" s="230">
        <f>IF(N652="zákl. přenesená",J652,0)</f>
        <v>0</v>
      </c>
      <c r="BH652" s="230">
        <f>IF(N652="sníž. přenesená",J652,0)</f>
        <v>0</v>
      </c>
      <c r="BI652" s="230">
        <f>IF(N652="nulová",J652,0)</f>
        <v>0</v>
      </c>
      <c r="BJ652" s="17" t="s">
        <v>81</v>
      </c>
      <c r="BK652" s="230">
        <f>ROUND(I652*H652,2)</f>
        <v>0</v>
      </c>
      <c r="BL652" s="17" t="s">
        <v>195</v>
      </c>
      <c r="BM652" s="229" t="s">
        <v>920</v>
      </c>
    </row>
    <row r="653" s="2" customFormat="1">
      <c r="A653" s="38"/>
      <c r="B653" s="39"/>
      <c r="C653" s="40"/>
      <c r="D653" s="231" t="s">
        <v>151</v>
      </c>
      <c r="E653" s="40"/>
      <c r="F653" s="232" t="s">
        <v>921</v>
      </c>
      <c r="G653" s="40"/>
      <c r="H653" s="40"/>
      <c r="I653" s="233"/>
      <c r="J653" s="40"/>
      <c r="K653" s="40"/>
      <c r="L653" s="44"/>
      <c r="M653" s="234"/>
      <c r="N653" s="235"/>
      <c r="O653" s="91"/>
      <c r="P653" s="91"/>
      <c r="Q653" s="91"/>
      <c r="R653" s="91"/>
      <c r="S653" s="91"/>
      <c r="T653" s="92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151</v>
      </c>
      <c r="AU653" s="17" t="s">
        <v>83</v>
      </c>
    </row>
    <row r="654" s="2" customFormat="1">
      <c r="A654" s="38"/>
      <c r="B654" s="39"/>
      <c r="C654" s="40"/>
      <c r="D654" s="238" t="s">
        <v>258</v>
      </c>
      <c r="E654" s="40"/>
      <c r="F654" s="269" t="s">
        <v>922</v>
      </c>
      <c r="G654" s="40"/>
      <c r="H654" s="40"/>
      <c r="I654" s="233"/>
      <c r="J654" s="40"/>
      <c r="K654" s="40"/>
      <c r="L654" s="44"/>
      <c r="M654" s="234"/>
      <c r="N654" s="235"/>
      <c r="O654" s="91"/>
      <c r="P654" s="91"/>
      <c r="Q654" s="91"/>
      <c r="R654" s="91"/>
      <c r="S654" s="91"/>
      <c r="T654" s="92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258</v>
      </c>
      <c r="AU654" s="17" t="s">
        <v>83</v>
      </c>
    </row>
    <row r="655" s="13" customFormat="1">
      <c r="A655" s="13"/>
      <c r="B655" s="236"/>
      <c r="C655" s="237"/>
      <c r="D655" s="238" t="s">
        <v>153</v>
      </c>
      <c r="E655" s="239" t="s">
        <v>1</v>
      </c>
      <c r="F655" s="240" t="s">
        <v>923</v>
      </c>
      <c r="G655" s="237"/>
      <c r="H655" s="241">
        <v>1</v>
      </c>
      <c r="I655" s="242"/>
      <c r="J655" s="237"/>
      <c r="K655" s="237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153</v>
      </c>
      <c r="AU655" s="247" t="s">
        <v>83</v>
      </c>
      <c r="AV655" s="13" t="s">
        <v>83</v>
      </c>
      <c r="AW655" s="13" t="s">
        <v>30</v>
      </c>
      <c r="AX655" s="13" t="s">
        <v>81</v>
      </c>
      <c r="AY655" s="247" t="s">
        <v>143</v>
      </c>
    </row>
    <row r="656" s="2" customFormat="1" ht="24.15" customHeight="1">
      <c r="A656" s="38"/>
      <c r="B656" s="39"/>
      <c r="C656" s="259" t="s">
        <v>924</v>
      </c>
      <c r="D656" s="259" t="s">
        <v>219</v>
      </c>
      <c r="E656" s="260" t="s">
        <v>925</v>
      </c>
      <c r="F656" s="261" t="s">
        <v>926</v>
      </c>
      <c r="G656" s="262" t="s">
        <v>180</v>
      </c>
      <c r="H656" s="263">
        <v>2.2999999999999998</v>
      </c>
      <c r="I656" s="264"/>
      <c r="J656" s="265">
        <f>ROUND(I656*H656,2)</f>
        <v>0</v>
      </c>
      <c r="K656" s="261" t="s">
        <v>149</v>
      </c>
      <c r="L656" s="266"/>
      <c r="M656" s="267" t="s">
        <v>1</v>
      </c>
      <c r="N656" s="268" t="s">
        <v>38</v>
      </c>
      <c r="O656" s="91"/>
      <c r="P656" s="227">
        <f>O656*H656</f>
        <v>0</v>
      </c>
      <c r="Q656" s="227">
        <v>0.025440000000000001</v>
      </c>
      <c r="R656" s="227">
        <f>Q656*H656</f>
        <v>0.058511999999999995</v>
      </c>
      <c r="S656" s="227">
        <v>0</v>
      </c>
      <c r="T656" s="228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9" t="s">
        <v>239</v>
      </c>
      <c r="AT656" s="229" t="s">
        <v>219</v>
      </c>
      <c r="AU656" s="229" t="s">
        <v>83</v>
      </c>
      <c r="AY656" s="17" t="s">
        <v>143</v>
      </c>
      <c r="BE656" s="230">
        <f>IF(N656="základní",J656,0)</f>
        <v>0</v>
      </c>
      <c r="BF656" s="230">
        <f>IF(N656="snížená",J656,0)</f>
        <v>0</v>
      </c>
      <c r="BG656" s="230">
        <f>IF(N656="zákl. přenesená",J656,0)</f>
        <v>0</v>
      </c>
      <c r="BH656" s="230">
        <f>IF(N656="sníž. přenesená",J656,0)</f>
        <v>0</v>
      </c>
      <c r="BI656" s="230">
        <f>IF(N656="nulová",J656,0)</f>
        <v>0</v>
      </c>
      <c r="BJ656" s="17" t="s">
        <v>81</v>
      </c>
      <c r="BK656" s="230">
        <f>ROUND(I656*H656,2)</f>
        <v>0</v>
      </c>
      <c r="BL656" s="17" t="s">
        <v>195</v>
      </c>
      <c r="BM656" s="229" t="s">
        <v>927</v>
      </c>
    </row>
    <row r="657" s="13" customFormat="1">
      <c r="A657" s="13"/>
      <c r="B657" s="236"/>
      <c r="C657" s="237"/>
      <c r="D657" s="238" t="s">
        <v>153</v>
      </c>
      <c r="E657" s="239" t="s">
        <v>1</v>
      </c>
      <c r="F657" s="240" t="s">
        <v>928</v>
      </c>
      <c r="G657" s="237"/>
      <c r="H657" s="241">
        <v>2.2999999999999998</v>
      </c>
      <c r="I657" s="242"/>
      <c r="J657" s="237"/>
      <c r="K657" s="237"/>
      <c r="L657" s="243"/>
      <c r="M657" s="244"/>
      <c r="N657" s="245"/>
      <c r="O657" s="245"/>
      <c r="P657" s="245"/>
      <c r="Q657" s="245"/>
      <c r="R657" s="245"/>
      <c r="S657" s="245"/>
      <c r="T657" s="24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7" t="s">
        <v>153</v>
      </c>
      <c r="AU657" s="247" t="s">
        <v>83</v>
      </c>
      <c r="AV657" s="13" t="s">
        <v>83</v>
      </c>
      <c r="AW657" s="13" t="s">
        <v>30</v>
      </c>
      <c r="AX657" s="13" t="s">
        <v>81</v>
      </c>
      <c r="AY657" s="247" t="s">
        <v>143</v>
      </c>
    </row>
    <row r="658" s="2" customFormat="1" ht="24.15" customHeight="1">
      <c r="A658" s="38"/>
      <c r="B658" s="39"/>
      <c r="C658" s="218" t="s">
        <v>536</v>
      </c>
      <c r="D658" s="218" t="s">
        <v>145</v>
      </c>
      <c r="E658" s="219" t="s">
        <v>929</v>
      </c>
      <c r="F658" s="220" t="s">
        <v>930</v>
      </c>
      <c r="G658" s="221" t="s">
        <v>215</v>
      </c>
      <c r="H658" s="222">
        <v>1</v>
      </c>
      <c r="I658" s="223"/>
      <c r="J658" s="224">
        <f>ROUND(I658*H658,2)</f>
        <v>0</v>
      </c>
      <c r="K658" s="220" t="s">
        <v>149</v>
      </c>
      <c r="L658" s="44"/>
      <c r="M658" s="225" t="s">
        <v>1</v>
      </c>
      <c r="N658" s="226" t="s">
        <v>38</v>
      </c>
      <c r="O658" s="91"/>
      <c r="P658" s="227">
        <f>O658*H658</f>
        <v>0</v>
      </c>
      <c r="Q658" s="227">
        <v>0</v>
      </c>
      <c r="R658" s="227">
        <f>Q658*H658</f>
        <v>0</v>
      </c>
      <c r="S658" s="227">
        <v>0</v>
      </c>
      <c r="T658" s="228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9" t="s">
        <v>195</v>
      </c>
      <c r="AT658" s="229" t="s">
        <v>145</v>
      </c>
      <c r="AU658" s="229" t="s">
        <v>83</v>
      </c>
      <c r="AY658" s="17" t="s">
        <v>143</v>
      </c>
      <c r="BE658" s="230">
        <f>IF(N658="základní",J658,0)</f>
        <v>0</v>
      </c>
      <c r="BF658" s="230">
        <f>IF(N658="snížená",J658,0)</f>
        <v>0</v>
      </c>
      <c r="BG658" s="230">
        <f>IF(N658="zákl. přenesená",J658,0)</f>
        <v>0</v>
      </c>
      <c r="BH658" s="230">
        <f>IF(N658="sníž. přenesená",J658,0)</f>
        <v>0</v>
      </c>
      <c r="BI658" s="230">
        <f>IF(N658="nulová",J658,0)</f>
        <v>0</v>
      </c>
      <c r="BJ658" s="17" t="s">
        <v>81</v>
      </c>
      <c r="BK658" s="230">
        <f>ROUND(I658*H658,2)</f>
        <v>0</v>
      </c>
      <c r="BL658" s="17" t="s">
        <v>195</v>
      </c>
      <c r="BM658" s="229" t="s">
        <v>931</v>
      </c>
    </row>
    <row r="659" s="2" customFormat="1">
      <c r="A659" s="38"/>
      <c r="B659" s="39"/>
      <c r="C659" s="40"/>
      <c r="D659" s="231" t="s">
        <v>151</v>
      </c>
      <c r="E659" s="40"/>
      <c r="F659" s="232" t="s">
        <v>932</v>
      </c>
      <c r="G659" s="40"/>
      <c r="H659" s="40"/>
      <c r="I659" s="233"/>
      <c r="J659" s="40"/>
      <c r="K659" s="40"/>
      <c r="L659" s="44"/>
      <c r="M659" s="234"/>
      <c r="N659" s="235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151</v>
      </c>
      <c r="AU659" s="17" t="s">
        <v>83</v>
      </c>
    </row>
    <row r="660" s="13" customFormat="1">
      <c r="A660" s="13"/>
      <c r="B660" s="236"/>
      <c r="C660" s="237"/>
      <c r="D660" s="238" t="s">
        <v>153</v>
      </c>
      <c r="E660" s="239" t="s">
        <v>1</v>
      </c>
      <c r="F660" s="240" t="s">
        <v>923</v>
      </c>
      <c r="G660" s="237"/>
      <c r="H660" s="241">
        <v>1</v>
      </c>
      <c r="I660" s="242"/>
      <c r="J660" s="237"/>
      <c r="K660" s="237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153</v>
      </c>
      <c r="AU660" s="247" t="s">
        <v>83</v>
      </c>
      <c r="AV660" s="13" t="s">
        <v>83</v>
      </c>
      <c r="AW660" s="13" t="s">
        <v>30</v>
      </c>
      <c r="AX660" s="13" t="s">
        <v>81</v>
      </c>
      <c r="AY660" s="247" t="s">
        <v>143</v>
      </c>
    </row>
    <row r="661" s="2" customFormat="1" ht="16.5" customHeight="1">
      <c r="A661" s="38"/>
      <c r="B661" s="39"/>
      <c r="C661" s="259" t="s">
        <v>933</v>
      </c>
      <c r="D661" s="259" t="s">
        <v>219</v>
      </c>
      <c r="E661" s="260" t="s">
        <v>934</v>
      </c>
      <c r="F661" s="261" t="s">
        <v>935</v>
      </c>
      <c r="G661" s="262" t="s">
        <v>215</v>
      </c>
      <c r="H661" s="263">
        <v>1</v>
      </c>
      <c r="I661" s="264"/>
      <c r="J661" s="265">
        <f>ROUND(I661*H661,2)</f>
        <v>0</v>
      </c>
      <c r="K661" s="261" t="s">
        <v>149</v>
      </c>
      <c r="L661" s="266"/>
      <c r="M661" s="267" t="s">
        <v>1</v>
      </c>
      <c r="N661" s="268" t="s">
        <v>38</v>
      </c>
      <c r="O661" s="91"/>
      <c r="P661" s="227">
        <f>O661*H661</f>
        <v>0</v>
      </c>
      <c r="Q661" s="227">
        <v>0</v>
      </c>
      <c r="R661" s="227">
        <f>Q661*H661</f>
        <v>0</v>
      </c>
      <c r="S661" s="227">
        <v>0</v>
      </c>
      <c r="T661" s="228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9" t="s">
        <v>239</v>
      </c>
      <c r="AT661" s="229" t="s">
        <v>219</v>
      </c>
      <c r="AU661" s="229" t="s">
        <v>83</v>
      </c>
      <c r="AY661" s="17" t="s">
        <v>143</v>
      </c>
      <c r="BE661" s="230">
        <f>IF(N661="základní",J661,0)</f>
        <v>0</v>
      </c>
      <c r="BF661" s="230">
        <f>IF(N661="snížená",J661,0)</f>
        <v>0</v>
      </c>
      <c r="BG661" s="230">
        <f>IF(N661="zákl. přenesená",J661,0)</f>
        <v>0</v>
      </c>
      <c r="BH661" s="230">
        <f>IF(N661="sníž. přenesená",J661,0)</f>
        <v>0</v>
      </c>
      <c r="BI661" s="230">
        <f>IF(N661="nulová",J661,0)</f>
        <v>0</v>
      </c>
      <c r="BJ661" s="17" t="s">
        <v>81</v>
      </c>
      <c r="BK661" s="230">
        <f>ROUND(I661*H661,2)</f>
        <v>0</v>
      </c>
      <c r="BL661" s="17" t="s">
        <v>195</v>
      </c>
      <c r="BM661" s="229" t="s">
        <v>936</v>
      </c>
    </row>
    <row r="662" s="2" customFormat="1" ht="16.5" customHeight="1">
      <c r="A662" s="38"/>
      <c r="B662" s="39"/>
      <c r="C662" s="218" t="s">
        <v>543</v>
      </c>
      <c r="D662" s="218" t="s">
        <v>145</v>
      </c>
      <c r="E662" s="219" t="s">
        <v>937</v>
      </c>
      <c r="F662" s="220" t="s">
        <v>938</v>
      </c>
      <c r="G662" s="221" t="s">
        <v>215</v>
      </c>
      <c r="H662" s="222">
        <v>1</v>
      </c>
      <c r="I662" s="223"/>
      <c r="J662" s="224">
        <f>ROUND(I662*H662,2)</f>
        <v>0</v>
      </c>
      <c r="K662" s="220" t="s">
        <v>149</v>
      </c>
      <c r="L662" s="44"/>
      <c r="M662" s="225" t="s">
        <v>1</v>
      </c>
      <c r="N662" s="226" t="s">
        <v>38</v>
      </c>
      <c r="O662" s="91"/>
      <c r="P662" s="227">
        <f>O662*H662</f>
        <v>0</v>
      </c>
      <c r="Q662" s="227">
        <v>0</v>
      </c>
      <c r="R662" s="227">
        <f>Q662*H662</f>
        <v>0</v>
      </c>
      <c r="S662" s="227">
        <v>0</v>
      </c>
      <c r="T662" s="228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9" t="s">
        <v>195</v>
      </c>
      <c r="AT662" s="229" t="s">
        <v>145</v>
      </c>
      <c r="AU662" s="229" t="s">
        <v>83</v>
      </c>
      <c r="AY662" s="17" t="s">
        <v>143</v>
      </c>
      <c r="BE662" s="230">
        <f>IF(N662="základní",J662,0)</f>
        <v>0</v>
      </c>
      <c r="BF662" s="230">
        <f>IF(N662="snížená",J662,0)</f>
        <v>0</v>
      </c>
      <c r="BG662" s="230">
        <f>IF(N662="zákl. přenesená",J662,0)</f>
        <v>0</v>
      </c>
      <c r="BH662" s="230">
        <f>IF(N662="sníž. přenesená",J662,0)</f>
        <v>0</v>
      </c>
      <c r="BI662" s="230">
        <f>IF(N662="nulová",J662,0)</f>
        <v>0</v>
      </c>
      <c r="BJ662" s="17" t="s">
        <v>81</v>
      </c>
      <c r="BK662" s="230">
        <f>ROUND(I662*H662,2)</f>
        <v>0</v>
      </c>
      <c r="BL662" s="17" t="s">
        <v>195</v>
      </c>
      <c r="BM662" s="229" t="s">
        <v>939</v>
      </c>
    </row>
    <row r="663" s="2" customFormat="1">
      <c r="A663" s="38"/>
      <c r="B663" s="39"/>
      <c r="C663" s="40"/>
      <c r="D663" s="231" t="s">
        <v>151</v>
      </c>
      <c r="E663" s="40"/>
      <c r="F663" s="232" t="s">
        <v>940</v>
      </c>
      <c r="G663" s="40"/>
      <c r="H663" s="40"/>
      <c r="I663" s="233"/>
      <c r="J663" s="40"/>
      <c r="K663" s="40"/>
      <c r="L663" s="44"/>
      <c r="M663" s="234"/>
      <c r="N663" s="235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151</v>
      </c>
      <c r="AU663" s="17" t="s">
        <v>83</v>
      </c>
    </row>
    <row r="664" s="13" customFormat="1">
      <c r="A664" s="13"/>
      <c r="B664" s="236"/>
      <c r="C664" s="237"/>
      <c r="D664" s="238" t="s">
        <v>153</v>
      </c>
      <c r="E664" s="239" t="s">
        <v>1</v>
      </c>
      <c r="F664" s="240" t="s">
        <v>923</v>
      </c>
      <c r="G664" s="237"/>
      <c r="H664" s="241">
        <v>1</v>
      </c>
      <c r="I664" s="242"/>
      <c r="J664" s="237"/>
      <c r="K664" s="237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153</v>
      </c>
      <c r="AU664" s="247" t="s">
        <v>83</v>
      </c>
      <c r="AV664" s="13" t="s">
        <v>83</v>
      </c>
      <c r="AW664" s="13" t="s">
        <v>30</v>
      </c>
      <c r="AX664" s="13" t="s">
        <v>81</v>
      </c>
      <c r="AY664" s="247" t="s">
        <v>143</v>
      </c>
    </row>
    <row r="665" s="2" customFormat="1" ht="16.5" customHeight="1">
      <c r="A665" s="38"/>
      <c r="B665" s="39"/>
      <c r="C665" s="259" t="s">
        <v>941</v>
      </c>
      <c r="D665" s="259" t="s">
        <v>219</v>
      </c>
      <c r="E665" s="260" t="s">
        <v>942</v>
      </c>
      <c r="F665" s="261" t="s">
        <v>943</v>
      </c>
      <c r="G665" s="262" t="s">
        <v>215</v>
      </c>
      <c r="H665" s="263">
        <v>1</v>
      </c>
      <c r="I665" s="264"/>
      <c r="J665" s="265">
        <f>ROUND(I665*H665,2)</f>
        <v>0</v>
      </c>
      <c r="K665" s="261" t="s">
        <v>149</v>
      </c>
      <c r="L665" s="266"/>
      <c r="M665" s="267" t="s">
        <v>1</v>
      </c>
      <c r="N665" s="268" t="s">
        <v>38</v>
      </c>
      <c r="O665" s="91"/>
      <c r="P665" s="227">
        <f>O665*H665</f>
        <v>0</v>
      </c>
      <c r="Q665" s="227">
        <v>0.00021000000000000001</v>
      </c>
      <c r="R665" s="227">
        <f>Q665*H665</f>
        <v>0.00021000000000000001</v>
      </c>
      <c r="S665" s="227">
        <v>0</v>
      </c>
      <c r="T665" s="228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9" t="s">
        <v>239</v>
      </c>
      <c r="AT665" s="229" t="s">
        <v>219</v>
      </c>
      <c r="AU665" s="229" t="s">
        <v>83</v>
      </c>
      <c r="AY665" s="17" t="s">
        <v>143</v>
      </c>
      <c r="BE665" s="230">
        <f>IF(N665="základní",J665,0)</f>
        <v>0</v>
      </c>
      <c r="BF665" s="230">
        <f>IF(N665="snížená",J665,0)</f>
        <v>0</v>
      </c>
      <c r="BG665" s="230">
        <f>IF(N665="zákl. přenesená",J665,0)</f>
        <v>0</v>
      </c>
      <c r="BH665" s="230">
        <f>IF(N665="sníž. přenesená",J665,0)</f>
        <v>0</v>
      </c>
      <c r="BI665" s="230">
        <f>IF(N665="nulová",J665,0)</f>
        <v>0</v>
      </c>
      <c r="BJ665" s="17" t="s">
        <v>81</v>
      </c>
      <c r="BK665" s="230">
        <f>ROUND(I665*H665,2)</f>
        <v>0</v>
      </c>
      <c r="BL665" s="17" t="s">
        <v>195</v>
      </c>
      <c r="BM665" s="229" t="s">
        <v>944</v>
      </c>
    </row>
    <row r="666" s="2" customFormat="1" ht="16.5" customHeight="1">
      <c r="A666" s="38"/>
      <c r="B666" s="39"/>
      <c r="C666" s="218" t="s">
        <v>550</v>
      </c>
      <c r="D666" s="218" t="s">
        <v>145</v>
      </c>
      <c r="E666" s="219" t="s">
        <v>945</v>
      </c>
      <c r="F666" s="220" t="s">
        <v>946</v>
      </c>
      <c r="G666" s="221" t="s">
        <v>215</v>
      </c>
      <c r="H666" s="222">
        <v>11</v>
      </c>
      <c r="I666" s="223"/>
      <c r="J666" s="224">
        <f>ROUND(I666*H666,2)</f>
        <v>0</v>
      </c>
      <c r="K666" s="220" t="s">
        <v>149</v>
      </c>
      <c r="L666" s="44"/>
      <c r="M666" s="225" t="s">
        <v>1</v>
      </c>
      <c r="N666" s="226" t="s">
        <v>38</v>
      </c>
      <c r="O666" s="91"/>
      <c r="P666" s="227">
        <f>O666*H666</f>
        <v>0</v>
      </c>
      <c r="Q666" s="227">
        <v>0</v>
      </c>
      <c r="R666" s="227">
        <f>Q666*H666</f>
        <v>0</v>
      </c>
      <c r="S666" s="227">
        <v>0</v>
      </c>
      <c r="T666" s="228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9" t="s">
        <v>195</v>
      </c>
      <c r="AT666" s="229" t="s">
        <v>145</v>
      </c>
      <c r="AU666" s="229" t="s">
        <v>83</v>
      </c>
      <c r="AY666" s="17" t="s">
        <v>143</v>
      </c>
      <c r="BE666" s="230">
        <f>IF(N666="základní",J666,0)</f>
        <v>0</v>
      </c>
      <c r="BF666" s="230">
        <f>IF(N666="snížená",J666,0)</f>
        <v>0</v>
      </c>
      <c r="BG666" s="230">
        <f>IF(N666="zákl. přenesená",J666,0)</f>
        <v>0</v>
      </c>
      <c r="BH666" s="230">
        <f>IF(N666="sníž. přenesená",J666,0)</f>
        <v>0</v>
      </c>
      <c r="BI666" s="230">
        <f>IF(N666="nulová",J666,0)</f>
        <v>0</v>
      </c>
      <c r="BJ666" s="17" t="s">
        <v>81</v>
      </c>
      <c r="BK666" s="230">
        <f>ROUND(I666*H666,2)</f>
        <v>0</v>
      </c>
      <c r="BL666" s="17" t="s">
        <v>195</v>
      </c>
      <c r="BM666" s="229" t="s">
        <v>947</v>
      </c>
    </row>
    <row r="667" s="2" customFormat="1">
      <c r="A667" s="38"/>
      <c r="B667" s="39"/>
      <c r="C667" s="40"/>
      <c r="D667" s="231" t="s">
        <v>151</v>
      </c>
      <c r="E667" s="40"/>
      <c r="F667" s="232" t="s">
        <v>948</v>
      </c>
      <c r="G667" s="40"/>
      <c r="H667" s="40"/>
      <c r="I667" s="233"/>
      <c r="J667" s="40"/>
      <c r="K667" s="40"/>
      <c r="L667" s="44"/>
      <c r="M667" s="234"/>
      <c r="N667" s="235"/>
      <c r="O667" s="91"/>
      <c r="P667" s="91"/>
      <c r="Q667" s="91"/>
      <c r="R667" s="91"/>
      <c r="S667" s="91"/>
      <c r="T667" s="92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151</v>
      </c>
      <c r="AU667" s="17" t="s">
        <v>83</v>
      </c>
    </row>
    <row r="668" s="13" customFormat="1">
      <c r="A668" s="13"/>
      <c r="B668" s="236"/>
      <c r="C668" s="237"/>
      <c r="D668" s="238" t="s">
        <v>153</v>
      </c>
      <c r="E668" s="239" t="s">
        <v>1</v>
      </c>
      <c r="F668" s="240" t="s">
        <v>949</v>
      </c>
      <c r="G668" s="237"/>
      <c r="H668" s="241">
        <v>11</v>
      </c>
      <c r="I668" s="242"/>
      <c r="J668" s="237"/>
      <c r="K668" s="237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153</v>
      </c>
      <c r="AU668" s="247" t="s">
        <v>83</v>
      </c>
      <c r="AV668" s="13" t="s">
        <v>83</v>
      </c>
      <c r="AW668" s="13" t="s">
        <v>30</v>
      </c>
      <c r="AX668" s="13" t="s">
        <v>81</v>
      </c>
      <c r="AY668" s="247" t="s">
        <v>143</v>
      </c>
    </row>
    <row r="669" s="2" customFormat="1" ht="16.5" customHeight="1">
      <c r="A669" s="38"/>
      <c r="B669" s="39"/>
      <c r="C669" s="259" t="s">
        <v>950</v>
      </c>
      <c r="D669" s="259" t="s">
        <v>219</v>
      </c>
      <c r="E669" s="260" t="s">
        <v>951</v>
      </c>
      <c r="F669" s="261" t="s">
        <v>952</v>
      </c>
      <c r="G669" s="262" t="s">
        <v>215</v>
      </c>
      <c r="H669" s="263">
        <v>11</v>
      </c>
      <c r="I669" s="264"/>
      <c r="J669" s="265">
        <f>ROUND(I669*H669,2)</f>
        <v>0</v>
      </c>
      <c r="K669" s="261" t="s">
        <v>1</v>
      </c>
      <c r="L669" s="266"/>
      <c r="M669" s="267" t="s">
        <v>1</v>
      </c>
      <c r="N669" s="268" t="s">
        <v>38</v>
      </c>
      <c r="O669" s="91"/>
      <c r="P669" s="227">
        <f>O669*H669</f>
        <v>0</v>
      </c>
      <c r="Q669" s="227">
        <v>0</v>
      </c>
      <c r="R669" s="227">
        <f>Q669*H669</f>
        <v>0</v>
      </c>
      <c r="S669" s="227">
        <v>0</v>
      </c>
      <c r="T669" s="228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9" t="s">
        <v>239</v>
      </c>
      <c r="AT669" s="229" t="s">
        <v>219</v>
      </c>
      <c r="AU669" s="229" t="s">
        <v>83</v>
      </c>
      <c r="AY669" s="17" t="s">
        <v>143</v>
      </c>
      <c r="BE669" s="230">
        <f>IF(N669="základní",J669,0)</f>
        <v>0</v>
      </c>
      <c r="BF669" s="230">
        <f>IF(N669="snížená",J669,0)</f>
        <v>0</v>
      </c>
      <c r="BG669" s="230">
        <f>IF(N669="zákl. přenesená",J669,0)</f>
        <v>0</v>
      </c>
      <c r="BH669" s="230">
        <f>IF(N669="sníž. přenesená",J669,0)</f>
        <v>0</v>
      </c>
      <c r="BI669" s="230">
        <f>IF(N669="nulová",J669,0)</f>
        <v>0</v>
      </c>
      <c r="BJ669" s="17" t="s">
        <v>81</v>
      </c>
      <c r="BK669" s="230">
        <f>ROUND(I669*H669,2)</f>
        <v>0</v>
      </c>
      <c r="BL669" s="17" t="s">
        <v>195</v>
      </c>
      <c r="BM669" s="229" t="s">
        <v>953</v>
      </c>
    </row>
    <row r="670" s="2" customFormat="1" ht="16.5" customHeight="1">
      <c r="A670" s="38"/>
      <c r="B670" s="39"/>
      <c r="C670" s="218" t="s">
        <v>556</v>
      </c>
      <c r="D670" s="218" t="s">
        <v>145</v>
      </c>
      <c r="E670" s="219" t="s">
        <v>954</v>
      </c>
      <c r="F670" s="220" t="s">
        <v>955</v>
      </c>
      <c r="G670" s="221" t="s">
        <v>215</v>
      </c>
      <c r="H670" s="222">
        <v>1</v>
      </c>
      <c r="I670" s="223"/>
      <c r="J670" s="224">
        <f>ROUND(I670*H670,2)</f>
        <v>0</v>
      </c>
      <c r="K670" s="220" t="s">
        <v>149</v>
      </c>
      <c r="L670" s="44"/>
      <c r="M670" s="225" t="s">
        <v>1</v>
      </c>
      <c r="N670" s="226" t="s">
        <v>38</v>
      </c>
      <c r="O670" s="91"/>
      <c r="P670" s="227">
        <f>O670*H670</f>
        <v>0</v>
      </c>
      <c r="Q670" s="227">
        <v>0</v>
      </c>
      <c r="R670" s="227">
        <f>Q670*H670</f>
        <v>0</v>
      </c>
      <c r="S670" s="227">
        <v>0</v>
      </c>
      <c r="T670" s="228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9" t="s">
        <v>195</v>
      </c>
      <c r="AT670" s="229" t="s">
        <v>145</v>
      </c>
      <c r="AU670" s="229" t="s">
        <v>83</v>
      </c>
      <c r="AY670" s="17" t="s">
        <v>143</v>
      </c>
      <c r="BE670" s="230">
        <f>IF(N670="základní",J670,0)</f>
        <v>0</v>
      </c>
      <c r="BF670" s="230">
        <f>IF(N670="snížená",J670,0)</f>
        <v>0</v>
      </c>
      <c r="BG670" s="230">
        <f>IF(N670="zákl. přenesená",J670,0)</f>
        <v>0</v>
      </c>
      <c r="BH670" s="230">
        <f>IF(N670="sníž. přenesená",J670,0)</f>
        <v>0</v>
      </c>
      <c r="BI670" s="230">
        <f>IF(N670="nulová",J670,0)</f>
        <v>0</v>
      </c>
      <c r="BJ670" s="17" t="s">
        <v>81</v>
      </c>
      <c r="BK670" s="230">
        <f>ROUND(I670*H670,2)</f>
        <v>0</v>
      </c>
      <c r="BL670" s="17" t="s">
        <v>195</v>
      </c>
      <c r="BM670" s="229" t="s">
        <v>956</v>
      </c>
    </row>
    <row r="671" s="2" customFormat="1">
      <c r="A671" s="38"/>
      <c r="B671" s="39"/>
      <c r="C671" s="40"/>
      <c r="D671" s="231" t="s">
        <v>151</v>
      </c>
      <c r="E671" s="40"/>
      <c r="F671" s="232" t="s">
        <v>957</v>
      </c>
      <c r="G671" s="40"/>
      <c r="H671" s="40"/>
      <c r="I671" s="233"/>
      <c r="J671" s="40"/>
      <c r="K671" s="40"/>
      <c r="L671" s="44"/>
      <c r="M671" s="234"/>
      <c r="N671" s="235"/>
      <c r="O671" s="91"/>
      <c r="P671" s="91"/>
      <c r="Q671" s="91"/>
      <c r="R671" s="91"/>
      <c r="S671" s="91"/>
      <c r="T671" s="92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151</v>
      </c>
      <c r="AU671" s="17" t="s">
        <v>83</v>
      </c>
    </row>
    <row r="672" s="13" customFormat="1">
      <c r="A672" s="13"/>
      <c r="B672" s="236"/>
      <c r="C672" s="237"/>
      <c r="D672" s="238" t="s">
        <v>153</v>
      </c>
      <c r="E672" s="239" t="s">
        <v>1</v>
      </c>
      <c r="F672" s="240" t="s">
        <v>923</v>
      </c>
      <c r="G672" s="237"/>
      <c r="H672" s="241">
        <v>1</v>
      </c>
      <c r="I672" s="242"/>
      <c r="J672" s="237"/>
      <c r="K672" s="237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153</v>
      </c>
      <c r="AU672" s="247" t="s">
        <v>83</v>
      </c>
      <c r="AV672" s="13" t="s">
        <v>83</v>
      </c>
      <c r="AW672" s="13" t="s">
        <v>30</v>
      </c>
      <c r="AX672" s="13" t="s">
        <v>81</v>
      </c>
      <c r="AY672" s="247" t="s">
        <v>143</v>
      </c>
    </row>
    <row r="673" s="2" customFormat="1" ht="16.5" customHeight="1">
      <c r="A673" s="38"/>
      <c r="B673" s="39"/>
      <c r="C673" s="259" t="s">
        <v>958</v>
      </c>
      <c r="D673" s="259" t="s">
        <v>219</v>
      </c>
      <c r="E673" s="260" t="s">
        <v>959</v>
      </c>
      <c r="F673" s="261" t="s">
        <v>960</v>
      </c>
      <c r="G673" s="262" t="s">
        <v>215</v>
      </c>
      <c r="H673" s="263">
        <v>1</v>
      </c>
      <c r="I673" s="264"/>
      <c r="J673" s="265">
        <f>ROUND(I673*H673,2)</f>
        <v>0</v>
      </c>
      <c r="K673" s="261" t="s">
        <v>1</v>
      </c>
      <c r="L673" s="266"/>
      <c r="M673" s="267" t="s">
        <v>1</v>
      </c>
      <c r="N673" s="268" t="s">
        <v>38</v>
      </c>
      <c r="O673" s="91"/>
      <c r="P673" s="227">
        <f>O673*H673</f>
        <v>0</v>
      </c>
      <c r="Q673" s="227">
        <v>0.00014999999999999999</v>
      </c>
      <c r="R673" s="227">
        <f>Q673*H673</f>
        <v>0.00014999999999999999</v>
      </c>
      <c r="S673" s="227">
        <v>0</v>
      </c>
      <c r="T673" s="228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9" t="s">
        <v>239</v>
      </c>
      <c r="AT673" s="229" t="s">
        <v>219</v>
      </c>
      <c r="AU673" s="229" t="s">
        <v>83</v>
      </c>
      <c r="AY673" s="17" t="s">
        <v>143</v>
      </c>
      <c r="BE673" s="230">
        <f>IF(N673="základní",J673,0)</f>
        <v>0</v>
      </c>
      <c r="BF673" s="230">
        <f>IF(N673="snížená",J673,0)</f>
        <v>0</v>
      </c>
      <c r="BG673" s="230">
        <f>IF(N673="zákl. přenesená",J673,0)</f>
        <v>0</v>
      </c>
      <c r="BH673" s="230">
        <f>IF(N673="sníž. přenesená",J673,0)</f>
        <v>0</v>
      </c>
      <c r="BI673" s="230">
        <f>IF(N673="nulová",J673,0)</f>
        <v>0</v>
      </c>
      <c r="BJ673" s="17" t="s">
        <v>81</v>
      </c>
      <c r="BK673" s="230">
        <f>ROUND(I673*H673,2)</f>
        <v>0</v>
      </c>
      <c r="BL673" s="17" t="s">
        <v>195</v>
      </c>
      <c r="BM673" s="229" t="s">
        <v>961</v>
      </c>
    </row>
    <row r="674" s="2" customFormat="1" ht="24.15" customHeight="1">
      <c r="A674" s="38"/>
      <c r="B674" s="39"/>
      <c r="C674" s="218" t="s">
        <v>563</v>
      </c>
      <c r="D674" s="218" t="s">
        <v>145</v>
      </c>
      <c r="E674" s="219" t="s">
        <v>962</v>
      </c>
      <c r="F674" s="220" t="s">
        <v>963</v>
      </c>
      <c r="G674" s="221" t="s">
        <v>215</v>
      </c>
      <c r="H674" s="222">
        <v>11</v>
      </c>
      <c r="I674" s="223"/>
      <c r="J674" s="224">
        <f>ROUND(I674*H674,2)</f>
        <v>0</v>
      </c>
      <c r="K674" s="220" t="s">
        <v>149</v>
      </c>
      <c r="L674" s="44"/>
      <c r="M674" s="225" t="s">
        <v>1</v>
      </c>
      <c r="N674" s="226" t="s">
        <v>38</v>
      </c>
      <c r="O674" s="91"/>
      <c r="P674" s="227">
        <f>O674*H674</f>
        <v>0</v>
      </c>
      <c r="Q674" s="227">
        <v>0</v>
      </c>
      <c r="R674" s="227">
        <f>Q674*H674</f>
        <v>0</v>
      </c>
      <c r="S674" s="227">
        <v>0</v>
      </c>
      <c r="T674" s="228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9" t="s">
        <v>195</v>
      </c>
      <c r="AT674" s="229" t="s">
        <v>145</v>
      </c>
      <c r="AU674" s="229" t="s">
        <v>83</v>
      </c>
      <c r="AY674" s="17" t="s">
        <v>143</v>
      </c>
      <c r="BE674" s="230">
        <f>IF(N674="základní",J674,0)</f>
        <v>0</v>
      </c>
      <c r="BF674" s="230">
        <f>IF(N674="snížená",J674,0)</f>
        <v>0</v>
      </c>
      <c r="BG674" s="230">
        <f>IF(N674="zákl. přenesená",J674,0)</f>
        <v>0</v>
      </c>
      <c r="BH674" s="230">
        <f>IF(N674="sníž. přenesená",J674,0)</f>
        <v>0</v>
      </c>
      <c r="BI674" s="230">
        <f>IF(N674="nulová",J674,0)</f>
        <v>0</v>
      </c>
      <c r="BJ674" s="17" t="s">
        <v>81</v>
      </c>
      <c r="BK674" s="230">
        <f>ROUND(I674*H674,2)</f>
        <v>0</v>
      </c>
      <c r="BL674" s="17" t="s">
        <v>195</v>
      </c>
      <c r="BM674" s="229" t="s">
        <v>964</v>
      </c>
    </row>
    <row r="675" s="2" customFormat="1">
      <c r="A675" s="38"/>
      <c r="B675" s="39"/>
      <c r="C675" s="40"/>
      <c r="D675" s="231" t="s">
        <v>151</v>
      </c>
      <c r="E675" s="40"/>
      <c r="F675" s="232" t="s">
        <v>965</v>
      </c>
      <c r="G675" s="40"/>
      <c r="H675" s="40"/>
      <c r="I675" s="233"/>
      <c r="J675" s="40"/>
      <c r="K675" s="40"/>
      <c r="L675" s="44"/>
      <c r="M675" s="234"/>
      <c r="N675" s="235"/>
      <c r="O675" s="91"/>
      <c r="P675" s="91"/>
      <c r="Q675" s="91"/>
      <c r="R675" s="91"/>
      <c r="S675" s="91"/>
      <c r="T675" s="92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151</v>
      </c>
      <c r="AU675" s="17" t="s">
        <v>83</v>
      </c>
    </row>
    <row r="676" s="13" customFormat="1">
      <c r="A676" s="13"/>
      <c r="B676" s="236"/>
      <c r="C676" s="237"/>
      <c r="D676" s="238" t="s">
        <v>153</v>
      </c>
      <c r="E676" s="239" t="s">
        <v>1</v>
      </c>
      <c r="F676" s="240" t="s">
        <v>966</v>
      </c>
      <c r="G676" s="237"/>
      <c r="H676" s="241">
        <v>11</v>
      </c>
      <c r="I676" s="242"/>
      <c r="J676" s="237"/>
      <c r="K676" s="237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153</v>
      </c>
      <c r="AU676" s="247" t="s">
        <v>83</v>
      </c>
      <c r="AV676" s="13" t="s">
        <v>83</v>
      </c>
      <c r="AW676" s="13" t="s">
        <v>30</v>
      </c>
      <c r="AX676" s="13" t="s">
        <v>73</v>
      </c>
      <c r="AY676" s="247" t="s">
        <v>143</v>
      </c>
    </row>
    <row r="677" s="14" customFormat="1">
      <c r="A677" s="14"/>
      <c r="B677" s="248"/>
      <c r="C677" s="249"/>
      <c r="D677" s="238" t="s">
        <v>153</v>
      </c>
      <c r="E677" s="250" t="s">
        <v>1</v>
      </c>
      <c r="F677" s="251" t="s">
        <v>155</v>
      </c>
      <c r="G677" s="249"/>
      <c r="H677" s="252">
        <v>11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153</v>
      </c>
      <c r="AU677" s="258" t="s">
        <v>83</v>
      </c>
      <c r="AV677" s="14" t="s">
        <v>150</v>
      </c>
      <c r="AW677" s="14" t="s">
        <v>30</v>
      </c>
      <c r="AX677" s="14" t="s">
        <v>81</v>
      </c>
      <c r="AY677" s="258" t="s">
        <v>143</v>
      </c>
    </row>
    <row r="678" s="2" customFormat="1" ht="24.15" customHeight="1">
      <c r="A678" s="38"/>
      <c r="B678" s="39"/>
      <c r="C678" s="218" t="s">
        <v>967</v>
      </c>
      <c r="D678" s="218" t="s">
        <v>145</v>
      </c>
      <c r="E678" s="219" t="s">
        <v>968</v>
      </c>
      <c r="F678" s="220" t="s">
        <v>969</v>
      </c>
      <c r="G678" s="221" t="s">
        <v>215</v>
      </c>
      <c r="H678" s="222">
        <v>5</v>
      </c>
      <c r="I678" s="223"/>
      <c r="J678" s="224">
        <f>ROUND(I678*H678,2)</f>
        <v>0</v>
      </c>
      <c r="K678" s="220" t="s">
        <v>149</v>
      </c>
      <c r="L678" s="44"/>
      <c r="M678" s="225" t="s">
        <v>1</v>
      </c>
      <c r="N678" s="226" t="s">
        <v>38</v>
      </c>
      <c r="O678" s="91"/>
      <c r="P678" s="227">
        <f>O678*H678</f>
        <v>0</v>
      </c>
      <c r="Q678" s="227">
        <v>0</v>
      </c>
      <c r="R678" s="227">
        <f>Q678*H678</f>
        <v>0</v>
      </c>
      <c r="S678" s="227">
        <v>0</v>
      </c>
      <c r="T678" s="228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9" t="s">
        <v>195</v>
      </c>
      <c r="AT678" s="229" t="s">
        <v>145</v>
      </c>
      <c r="AU678" s="229" t="s">
        <v>83</v>
      </c>
      <c r="AY678" s="17" t="s">
        <v>143</v>
      </c>
      <c r="BE678" s="230">
        <f>IF(N678="základní",J678,0)</f>
        <v>0</v>
      </c>
      <c r="BF678" s="230">
        <f>IF(N678="snížená",J678,0)</f>
        <v>0</v>
      </c>
      <c r="BG678" s="230">
        <f>IF(N678="zákl. přenesená",J678,0)</f>
        <v>0</v>
      </c>
      <c r="BH678" s="230">
        <f>IF(N678="sníž. přenesená",J678,0)</f>
        <v>0</v>
      </c>
      <c r="BI678" s="230">
        <f>IF(N678="nulová",J678,0)</f>
        <v>0</v>
      </c>
      <c r="BJ678" s="17" t="s">
        <v>81</v>
      </c>
      <c r="BK678" s="230">
        <f>ROUND(I678*H678,2)</f>
        <v>0</v>
      </c>
      <c r="BL678" s="17" t="s">
        <v>195</v>
      </c>
      <c r="BM678" s="229" t="s">
        <v>970</v>
      </c>
    </row>
    <row r="679" s="2" customFormat="1">
      <c r="A679" s="38"/>
      <c r="B679" s="39"/>
      <c r="C679" s="40"/>
      <c r="D679" s="231" t="s">
        <v>151</v>
      </c>
      <c r="E679" s="40"/>
      <c r="F679" s="232" t="s">
        <v>971</v>
      </c>
      <c r="G679" s="40"/>
      <c r="H679" s="40"/>
      <c r="I679" s="233"/>
      <c r="J679" s="40"/>
      <c r="K679" s="40"/>
      <c r="L679" s="44"/>
      <c r="M679" s="234"/>
      <c r="N679" s="235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151</v>
      </c>
      <c r="AU679" s="17" t="s">
        <v>83</v>
      </c>
    </row>
    <row r="680" s="13" customFormat="1">
      <c r="A680" s="13"/>
      <c r="B680" s="236"/>
      <c r="C680" s="237"/>
      <c r="D680" s="238" t="s">
        <v>153</v>
      </c>
      <c r="E680" s="239" t="s">
        <v>1</v>
      </c>
      <c r="F680" s="240" t="s">
        <v>972</v>
      </c>
      <c r="G680" s="237"/>
      <c r="H680" s="241">
        <v>5</v>
      </c>
      <c r="I680" s="242"/>
      <c r="J680" s="237"/>
      <c r="K680" s="237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153</v>
      </c>
      <c r="AU680" s="247" t="s">
        <v>83</v>
      </c>
      <c r="AV680" s="13" t="s">
        <v>83</v>
      </c>
      <c r="AW680" s="13" t="s">
        <v>30</v>
      </c>
      <c r="AX680" s="13" t="s">
        <v>73</v>
      </c>
      <c r="AY680" s="247" t="s">
        <v>143</v>
      </c>
    </row>
    <row r="681" s="14" customFormat="1">
      <c r="A681" s="14"/>
      <c r="B681" s="248"/>
      <c r="C681" s="249"/>
      <c r="D681" s="238" t="s">
        <v>153</v>
      </c>
      <c r="E681" s="250" t="s">
        <v>1</v>
      </c>
      <c r="F681" s="251" t="s">
        <v>155</v>
      </c>
      <c r="G681" s="249"/>
      <c r="H681" s="252">
        <v>5</v>
      </c>
      <c r="I681" s="253"/>
      <c r="J681" s="249"/>
      <c r="K681" s="249"/>
      <c r="L681" s="254"/>
      <c r="M681" s="255"/>
      <c r="N681" s="256"/>
      <c r="O681" s="256"/>
      <c r="P681" s="256"/>
      <c r="Q681" s="256"/>
      <c r="R681" s="256"/>
      <c r="S681" s="256"/>
      <c r="T681" s="257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8" t="s">
        <v>153</v>
      </c>
      <c r="AU681" s="258" t="s">
        <v>83</v>
      </c>
      <c r="AV681" s="14" t="s">
        <v>150</v>
      </c>
      <c r="AW681" s="14" t="s">
        <v>30</v>
      </c>
      <c r="AX681" s="14" t="s">
        <v>81</v>
      </c>
      <c r="AY681" s="258" t="s">
        <v>143</v>
      </c>
    </row>
    <row r="682" s="2" customFormat="1" ht="24.15" customHeight="1">
      <c r="A682" s="38"/>
      <c r="B682" s="39"/>
      <c r="C682" s="218" t="s">
        <v>574</v>
      </c>
      <c r="D682" s="218" t="s">
        <v>145</v>
      </c>
      <c r="E682" s="219" t="s">
        <v>973</v>
      </c>
      <c r="F682" s="220" t="s">
        <v>974</v>
      </c>
      <c r="G682" s="221" t="s">
        <v>215</v>
      </c>
      <c r="H682" s="222">
        <v>1</v>
      </c>
      <c r="I682" s="223"/>
      <c r="J682" s="224">
        <f>ROUND(I682*H682,2)</f>
        <v>0</v>
      </c>
      <c r="K682" s="220" t="s">
        <v>149</v>
      </c>
      <c r="L682" s="44"/>
      <c r="M682" s="225" t="s">
        <v>1</v>
      </c>
      <c r="N682" s="226" t="s">
        <v>38</v>
      </c>
      <c r="O682" s="91"/>
      <c r="P682" s="227">
        <f>O682*H682</f>
        <v>0</v>
      </c>
      <c r="Q682" s="227">
        <v>0</v>
      </c>
      <c r="R682" s="227">
        <f>Q682*H682</f>
        <v>0</v>
      </c>
      <c r="S682" s="227">
        <v>0</v>
      </c>
      <c r="T682" s="228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9" t="s">
        <v>195</v>
      </c>
      <c r="AT682" s="229" t="s">
        <v>145</v>
      </c>
      <c r="AU682" s="229" t="s">
        <v>83</v>
      </c>
      <c r="AY682" s="17" t="s">
        <v>143</v>
      </c>
      <c r="BE682" s="230">
        <f>IF(N682="základní",J682,0)</f>
        <v>0</v>
      </c>
      <c r="BF682" s="230">
        <f>IF(N682="snížená",J682,0)</f>
        <v>0</v>
      </c>
      <c r="BG682" s="230">
        <f>IF(N682="zákl. přenesená",J682,0)</f>
        <v>0</v>
      </c>
      <c r="BH682" s="230">
        <f>IF(N682="sníž. přenesená",J682,0)</f>
        <v>0</v>
      </c>
      <c r="BI682" s="230">
        <f>IF(N682="nulová",J682,0)</f>
        <v>0</v>
      </c>
      <c r="BJ682" s="17" t="s">
        <v>81</v>
      </c>
      <c r="BK682" s="230">
        <f>ROUND(I682*H682,2)</f>
        <v>0</v>
      </c>
      <c r="BL682" s="17" t="s">
        <v>195</v>
      </c>
      <c r="BM682" s="229" t="s">
        <v>975</v>
      </c>
    </row>
    <row r="683" s="2" customFormat="1">
      <c r="A683" s="38"/>
      <c r="B683" s="39"/>
      <c r="C683" s="40"/>
      <c r="D683" s="231" t="s">
        <v>151</v>
      </c>
      <c r="E683" s="40"/>
      <c r="F683" s="232" t="s">
        <v>976</v>
      </c>
      <c r="G683" s="40"/>
      <c r="H683" s="40"/>
      <c r="I683" s="233"/>
      <c r="J683" s="40"/>
      <c r="K683" s="40"/>
      <c r="L683" s="44"/>
      <c r="M683" s="234"/>
      <c r="N683" s="235"/>
      <c r="O683" s="91"/>
      <c r="P683" s="91"/>
      <c r="Q683" s="91"/>
      <c r="R683" s="91"/>
      <c r="S683" s="91"/>
      <c r="T683" s="92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151</v>
      </c>
      <c r="AU683" s="17" t="s">
        <v>83</v>
      </c>
    </row>
    <row r="684" s="2" customFormat="1" ht="24.15" customHeight="1">
      <c r="A684" s="38"/>
      <c r="B684" s="39"/>
      <c r="C684" s="259" t="s">
        <v>977</v>
      </c>
      <c r="D684" s="259" t="s">
        <v>219</v>
      </c>
      <c r="E684" s="260" t="s">
        <v>978</v>
      </c>
      <c r="F684" s="261" t="s">
        <v>979</v>
      </c>
      <c r="G684" s="262" t="s">
        <v>323</v>
      </c>
      <c r="H684" s="263">
        <v>0.80000000000000004</v>
      </c>
      <c r="I684" s="264"/>
      <c r="J684" s="265">
        <f>ROUND(I684*H684,2)</f>
        <v>0</v>
      </c>
      <c r="K684" s="261" t="s">
        <v>149</v>
      </c>
      <c r="L684" s="266"/>
      <c r="M684" s="267" t="s">
        <v>1</v>
      </c>
      <c r="N684" s="268" t="s">
        <v>38</v>
      </c>
      <c r="O684" s="91"/>
      <c r="P684" s="227">
        <f>O684*H684</f>
        <v>0</v>
      </c>
      <c r="Q684" s="227">
        <v>0</v>
      </c>
      <c r="R684" s="227">
        <f>Q684*H684</f>
        <v>0</v>
      </c>
      <c r="S684" s="227">
        <v>0</v>
      </c>
      <c r="T684" s="228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9" t="s">
        <v>239</v>
      </c>
      <c r="AT684" s="229" t="s">
        <v>219</v>
      </c>
      <c r="AU684" s="229" t="s">
        <v>83</v>
      </c>
      <c r="AY684" s="17" t="s">
        <v>143</v>
      </c>
      <c r="BE684" s="230">
        <f>IF(N684="základní",J684,0)</f>
        <v>0</v>
      </c>
      <c r="BF684" s="230">
        <f>IF(N684="snížená",J684,0)</f>
        <v>0</v>
      </c>
      <c r="BG684" s="230">
        <f>IF(N684="zákl. přenesená",J684,0)</f>
        <v>0</v>
      </c>
      <c r="BH684" s="230">
        <f>IF(N684="sníž. přenesená",J684,0)</f>
        <v>0</v>
      </c>
      <c r="BI684" s="230">
        <f>IF(N684="nulová",J684,0)</f>
        <v>0</v>
      </c>
      <c r="BJ684" s="17" t="s">
        <v>81</v>
      </c>
      <c r="BK684" s="230">
        <f>ROUND(I684*H684,2)</f>
        <v>0</v>
      </c>
      <c r="BL684" s="17" t="s">
        <v>195</v>
      </c>
      <c r="BM684" s="229" t="s">
        <v>980</v>
      </c>
    </row>
    <row r="685" s="2" customFormat="1" ht="24.15" customHeight="1">
      <c r="A685" s="38"/>
      <c r="B685" s="39"/>
      <c r="C685" s="218" t="s">
        <v>582</v>
      </c>
      <c r="D685" s="218" t="s">
        <v>145</v>
      </c>
      <c r="E685" s="219" t="s">
        <v>981</v>
      </c>
      <c r="F685" s="220" t="s">
        <v>982</v>
      </c>
      <c r="G685" s="221" t="s">
        <v>215</v>
      </c>
      <c r="H685" s="222">
        <v>16</v>
      </c>
      <c r="I685" s="223"/>
      <c r="J685" s="224">
        <f>ROUND(I685*H685,2)</f>
        <v>0</v>
      </c>
      <c r="K685" s="220" t="s">
        <v>149</v>
      </c>
      <c r="L685" s="44"/>
      <c r="M685" s="225" t="s">
        <v>1</v>
      </c>
      <c r="N685" s="226" t="s">
        <v>38</v>
      </c>
      <c r="O685" s="91"/>
      <c r="P685" s="227">
        <f>O685*H685</f>
        <v>0</v>
      </c>
      <c r="Q685" s="227">
        <v>0</v>
      </c>
      <c r="R685" s="227">
        <f>Q685*H685</f>
        <v>0</v>
      </c>
      <c r="S685" s="227">
        <v>0</v>
      </c>
      <c r="T685" s="228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9" t="s">
        <v>195</v>
      </c>
      <c r="AT685" s="229" t="s">
        <v>145</v>
      </c>
      <c r="AU685" s="229" t="s">
        <v>83</v>
      </c>
      <c r="AY685" s="17" t="s">
        <v>143</v>
      </c>
      <c r="BE685" s="230">
        <f>IF(N685="základní",J685,0)</f>
        <v>0</v>
      </c>
      <c r="BF685" s="230">
        <f>IF(N685="snížená",J685,0)</f>
        <v>0</v>
      </c>
      <c r="BG685" s="230">
        <f>IF(N685="zákl. přenesená",J685,0)</f>
        <v>0</v>
      </c>
      <c r="BH685" s="230">
        <f>IF(N685="sníž. přenesená",J685,0)</f>
        <v>0</v>
      </c>
      <c r="BI685" s="230">
        <f>IF(N685="nulová",J685,0)</f>
        <v>0</v>
      </c>
      <c r="BJ685" s="17" t="s">
        <v>81</v>
      </c>
      <c r="BK685" s="230">
        <f>ROUND(I685*H685,2)</f>
        <v>0</v>
      </c>
      <c r="BL685" s="17" t="s">
        <v>195</v>
      </c>
      <c r="BM685" s="229" t="s">
        <v>983</v>
      </c>
    </row>
    <row r="686" s="2" customFormat="1">
      <c r="A686" s="38"/>
      <c r="B686" s="39"/>
      <c r="C686" s="40"/>
      <c r="D686" s="231" t="s">
        <v>151</v>
      </c>
      <c r="E686" s="40"/>
      <c r="F686" s="232" t="s">
        <v>984</v>
      </c>
      <c r="G686" s="40"/>
      <c r="H686" s="40"/>
      <c r="I686" s="233"/>
      <c r="J686" s="40"/>
      <c r="K686" s="40"/>
      <c r="L686" s="44"/>
      <c r="M686" s="234"/>
      <c r="N686" s="235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151</v>
      </c>
      <c r="AU686" s="17" t="s">
        <v>83</v>
      </c>
    </row>
    <row r="687" s="2" customFormat="1" ht="24.15" customHeight="1">
      <c r="A687" s="38"/>
      <c r="B687" s="39"/>
      <c r="C687" s="259" t="s">
        <v>985</v>
      </c>
      <c r="D687" s="259" t="s">
        <v>219</v>
      </c>
      <c r="E687" s="260" t="s">
        <v>978</v>
      </c>
      <c r="F687" s="261" t="s">
        <v>979</v>
      </c>
      <c r="G687" s="262" t="s">
        <v>323</v>
      </c>
      <c r="H687" s="263">
        <v>19.199999999999999</v>
      </c>
      <c r="I687" s="264"/>
      <c r="J687" s="265">
        <f>ROUND(I687*H687,2)</f>
        <v>0</v>
      </c>
      <c r="K687" s="261" t="s">
        <v>149</v>
      </c>
      <c r="L687" s="266"/>
      <c r="M687" s="267" t="s">
        <v>1</v>
      </c>
      <c r="N687" s="268" t="s">
        <v>38</v>
      </c>
      <c r="O687" s="91"/>
      <c r="P687" s="227">
        <f>O687*H687</f>
        <v>0</v>
      </c>
      <c r="Q687" s="227">
        <v>0</v>
      </c>
      <c r="R687" s="227">
        <f>Q687*H687</f>
        <v>0</v>
      </c>
      <c r="S687" s="227">
        <v>0</v>
      </c>
      <c r="T687" s="228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9" t="s">
        <v>239</v>
      </c>
      <c r="AT687" s="229" t="s">
        <v>219</v>
      </c>
      <c r="AU687" s="229" t="s">
        <v>83</v>
      </c>
      <c r="AY687" s="17" t="s">
        <v>143</v>
      </c>
      <c r="BE687" s="230">
        <f>IF(N687="základní",J687,0)</f>
        <v>0</v>
      </c>
      <c r="BF687" s="230">
        <f>IF(N687="snížená",J687,0)</f>
        <v>0</v>
      </c>
      <c r="BG687" s="230">
        <f>IF(N687="zákl. přenesená",J687,0)</f>
        <v>0</v>
      </c>
      <c r="BH687" s="230">
        <f>IF(N687="sníž. přenesená",J687,0)</f>
        <v>0</v>
      </c>
      <c r="BI687" s="230">
        <f>IF(N687="nulová",J687,0)</f>
        <v>0</v>
      </c>
      <c r="BJ687" s="17" t="s">
        <v>81</v>
      </c>
      <c r="BK687" s="230">
        <f>ROUND(I687*H687,2)</f>
        <v>0</v>
      </c>
      <c r="BL687" s="17" t="s">
        <v>195</v>
      </c>
      <c r="BM687" s="229" t="s">
        <v>986</v>
      </c>
    </row>
    <row r="688" s="13" customFormat="1">
      <c r="A688" s="13"/>
      <c r="B688" s="236"/>
      <c r="C688" s="237"/>
      <c r="D688" s="238" t="s">
        <v>153</v>
      </c>
      <c r="E688" s="239" t="s">
        <v>1</v>
      </c>
      <c r="F688" s="240" t="s">
        <v>987</v>
      </c>
      <c r="G688" s="237"/>
      <c r="H688" s="241">
        <v>19.199999999999999</v>
      </c>
      <c r="I688" s="242"/>
      <c r="J688" s="237"/>
      <c r="K688" s="237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153</v>
      </c>
      <c r="AU688" s="247" t="s">
        <v>83</v>
      </c>
      <c r="AV688" s="13" t="s">
        <v>83</v>
      </c>
      <c r="AW688" s="13" t="s">
        <v>30</v>
      </c>
      <c r="AX688" s="13" t="s">
        <v>73</v>
      </c>
      <c r="AY688" s="247" t="s">
        <v>143</v>
      </c>
    </row>
    <row r="689" s="14" customFormat="1">
      <c r="A689" s="14"/>
      <c r="B689" s="248"/>
      <c r="C689" s="249"/>
      <c r="D689" s="238" t="s">
        <v>153</v>
      </c>
      <c r="E689" s="250" t="s">
        <v>1</v>
      </c>
      <c r="F689" s="251" t="s">
        <v>155</v>
      </c>
      <c r="G689" s="249"/>
      <c r="H689" s="252">
        <v>19.199999999999999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8" t="s">
        <v>153</v>
      </c>
      <c r="AU689" s="258" t="s">
        <v>83</v>
      </c>
      <c r="AV689" s="14" t="s">
        <v>150</v>
      </c>
      <c r="AW689" s="14" t="s">
        <v>30</v>
      </c>
      <c r="AX689" s="14" t="s">
        <v>81</v>
      </c>
      <c r="AY689" s="258" t="s">
        <v>143</v>
      </c>
    </row>
    <row r="690" s="2" customFormat="1" ht="24.15" customHeight="1">
      <c r="A690" s="38"/>
      <c r="B690" s="39"/>
      <c r="C690" s="259" t="s">
        <v>590</v>
      </c>
      <c r="D690" s="259" t="s">
        <v>219</v>
      </c>
      <c r="E690" s="260" t="s">
        <v>988</v>
      </c>
      <c r="F690" s="261" t="s">
        <v>989</v>
      </c>
      <c r="G690" s="262" t="s">
        <v>215</v>
      </c>
      <c r="H690" s="263">
        <v>34</v>
      </c>
      <c r="I690" s="264"/>
      <c r="J690" s="265">
        <f>ROUND(I690*H690,2)</f>
        <v>0</v>
      </c>
      <c r="K690" s="261" t="s">
        <v>149</v>
      </c>
      <c r="L690" s="266"/>
      <c r="M690" s="267" t="s">
        <v>1</v>
      </c>
      <c r="N690" s="268" t="s">
        <v>38</v>
      </c>
      <c r="O690" s="91"/>
      <c r="P690" s="227">
        <f>O690*H690</f>
        <v>0</v>
      </c>
      <c r="Q690" s="227">
        <v>0</v>
      </c>
      <c r="R690" s="227">
        <f>Q690*H690</f>
        <v>0</v>
      </c>
      <c r="S690" s="227">
        <v>0</v>
      </c>
      <c r="T690" s="228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9" t="s">
        <v>239</v>
      </c>
      <c r="AT690" s="229" t="s">
        <v>219</v>
      </c>
      <c r="AU690" s="229" t="s">
        <v>83</v>
      </c>
      <c r="AY690" s="17" t="s">
        <v>143</v>
      </c>
      <c r="BE690" s="230">
        <f>IF(N690="základní",J690,0)</f>
        <v>0</v>
      </c>
      <c r="BF690" s="230">
        <f>IF(N690="snížená",J690,0)</f>
        <v>0</v>
      </c>
      <c r="BG690" s="230">
        <f>IF(N690="zákl. přenesená",J690,0)</f>
        <v>0</v>
      </c>
      <c r="BH690" s="230">
        <f>IF(N690="sníž. přenesená",J690,0)</f>
        <v>0</v>
      </c>
      <c r="BI690" s="230">
        <f>IF(N690="nulová",J690,0)</f>
        <v>0</v>
      </c>
      <c r="BJ690" s="17" t="s">
        <v>81</v>
      </c>
      <c r="BK690" s="230">
        <f>ROUND(I690*H690,2)</f>
        <v>0</v>
      </c>
      <c r="BL690" s="17" t="s">
        <v>195</v>
      </c>
      <c r="BM690" s="229" t="s">
        <v>990</v>
      </c>
    </row>
    <row r="691" s="2" customFormat="1" ht="24.15" customHeight="1">
      <c r="A691" s="38"/>
      <c r="B691" s="39"/>
      <c r="C691" s="218" t="s">
        <v>991</v>
      </c>
      <c r="D691" s="218" t="s">
        <v>145</v>
      </c>
      <c r="E691" s="219" t="s">
        <v>992</v>
      </c>
      <c r="F691" s="220" t="s">
        <v>993</v>
      </c>
      <c r="G691" s="221" t="s">
        <v>167</v>
      </c>
      <c r="H691" s="222">
        <v>1.403</v>
      </c>
      <c r="I691" s="223"/>
      <c r="J691" s="224">
        <f>ROUND(I691*H691,2)</f>
        <v>0</v>
      </c>
      <c r="K691" s="220" t="s">
        <v>149</v>
      </c>
      <c r="L691" s="44"/>
      <c r="M691" s="225" t="s">
        <v>1</v>
      </c>
      <c r="N691" s="226" t="s">
        <v>38</v>
      </c>
      <c r="O691" s="91"/>
      <c r="P691" s="227">
        <f>O691*H691</f>
        <v>0</v>
      </c>
      <c r="Q691" s="227">
        <v>0</v>
      </c>
      <c r="R691" s="227">
        <f>Q691*H691</f>
        <v>0</v>
      </c>
      <c r="S691" s="227">
        <v>0</v>
      </c>
      <c r="T691" s="228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9" t="s">
        <v>195</v>
      </c>
      <c r="AT691" s="229" t="s">
        <v>145</v>
      </c>
      <c r="AU691" s="229" t="s">
        <v>83</v>
      </c>
      <c r="AY691" s="17" t="s">
        <v>143</v>
      </c>
      <c r="BE691" s="230">
        <f>IF(N691="základní",J691,0)</f>
        <v>0</v>
      </c>
      <c r="BF691" s="230">
        <f>IF(N691="snížená",J691,0)</f>
        <v>0</v>
      </c>
      <c r="BG691" s="230">
        <f>IF(N691="zákl. přenesená",J691,0)</f>
        <v>0</v>
      </c>
      <c r="BH691" s="230">
        <f>IF(N691="sníž. přenesená",J691,0)</f>
        <v>0</v>
      </c>
      <c r="BI691" s="230">
        <f>IF(N691="nulová",J691,0)</f>
        <v>0</v>
      </c>
      <c r="BJ691" s="17" t="s">
        <v>81</v>
      </c>
      <c r="BK691" s="230">
        <f>ROUND(I691*H691,2)</f>
        <v>0</v>
      </c>
      <c r="BL691" s="17" t="s">
        <v>195</v>
      </c>
      <c r="BM691" s="229" t="s">
        <v>994</v>
      </c>
    </row>
    <row r="692" s="2" customFormat="1">
      <c r="A692" s="38"/>
      <c r="B692" s="39"/>
      <c r="C692" s="40"/>
      <c r="D692" s="231" t="s">
        <v>151</v>
      </c>
      <c r="E692" s="40"/>
      <c r="F692" s="232" t="s">
        <v>995</v>
      </c>
      <c r="G692" s="40"/>
      <c r="H692" s="40"/>
      <c r="I692" s="233"/>
      <c r="J692" s="40"/>
      <c r="K692" s="40"/>
      <c r="L692" s="44"/>
      <c r="M692" s="234"/>
      <c r="N692" s="235"/>
      <c r="O692" s="91"/>
      <c r="P692" s="91"/>
      <c r="Q692" s="91"/>
      <c r="R692" s="91"/>
      <c r="S692" s="91"/>
      <c r="T692" s="92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T692" s="17" t="s">
        <v>151</v>
      </c>
      <c r="AU692" s="17" t="s">
        <v>83</v>
      </c>
    </row>
    <row r="693" s="12" customFormat="1" ht="22.8" customHeight="1">
      <c r="A693" s="12"/>
      <c r="B693" s="202"/>
      <c r="C693" s="203"/>
      <c r="D693" s="204" t="s">
        <v>72</v>
      </c>
      <c r="E693" s="216" t="s">
        <v>996</v>
      </c>
      <c r="F693" s="216" t="s">
        <v>997</v>
      </c>
      <c r="G693" s="203"/>
      <c r="H693" s="203"/>
      <c r="I693" s="206"/>
      <c r="J693" s="217">
        <f>BK693</f>
        <v>0</v>
      </c>
      <c r="K693" s="203"/>
      <c r="L693" s="208"/>
      <c r="M693" s="209"/>
      <c r="N693" s="210"/>
      <c r="O693" s="210"/>
      <c r="P693" s="211">
        <f>SUM(P694:P713)</f>
        <v>0</v>
      </c>
      <c r="Q693" s="210"/>
      <c r="R693" s="211">
        <f>SUM(R694:R713)</f>
        <v>0.32173403</v>
      </c>
      <c r="S693" s="210"/>
      <c r="T693" s="212">
        <f>SUM(T694:T713)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13" t="s">
        <v>83</v>
      </c>
      <c r="AT693" s="214" t="s">
        <v>72</v>
      </c>
      <c r="AU693" s="214" t="s">
        <v>81</v>
      </c>
      <c r="AY693" s="213" t="s">
        <v>143</v>
      </c>
      <c r="BK693" s="215">
        <f>SUM(BK694:BK713)</f>
        <v>0</v>
      </c>
    </row>
    <row r="694" s="2" customFormat="1" ht="24.15" customHeight="1">
      <c r="A694" s="38"/>
      <c r="B694" s="39"/>
      <c r="C694" s="218" t="s">
        <v>594</v>
      </c>
      <c r="D694" s="218" t="s">
        <v>145</v>
      </c>
      <c r="E694" s="219" t="s">
        <v>998</v>
      </c>
      <c r="F694" s="220" t="s">
        <v>999</v>
      </c>
      <c r="G694" s="221" t="s">
        <v>215</v>
      </c>
      <c r="H694" s="222">
        <v>2</v>
      </c>
      <c r="I694" s="223"/>
      <c r="J694" s="224">
        <f>ROUND(I694*H694,2)</f>
        <v>0</v>
      </c>
      <c r="K694" s="220" t="s">
        <v>650</v>
      </c>
      <c r="L694" s="44"/>
      <c r="M694" s="225" t="s">
        <v>1</v>
      </c>
      <c r="N694" s="226" t="s">
        <v>38</v>
      </c>
      <c r="O694" s="91"/>
      <c r="P694" s="227">
        <f>O694*H694</f>
        <v>0</v>
      </c>
      <c r="Q694" s="227">
        <v>0</v>
      </c>
      <c r="R694" s="227">
        <f>Q694*H694</f>
        <v>0</v>
      </c>
      <c r="S694" s="227">
        <v>0</v>
      </c>
      <c r="T694" s="228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9" t="s">
        <v>195</v>
      </c>
      <c r="AT694" s="229" t="s">
        <v>145</v>
      </c>
      <c r="AU694" s="229" t="s">
        <v>83</v>
      </c>
      <c r="AY694" s="17" t="s">
        <v>143</v>
      </c>
      <c r="BE694" s="230">
        <f>IF(N694="základní",J694,0)</f>
        <v>0</v>
      </c>
      <c r="BF694" s="230">
        <f>IF(N694="snížená",J694,0)</f>
        <v>0</v>
      </c>
      <c r="BG694" s="230">
        <f>IF(N694="zákl. přenesená",J694,0)</f>
        <v>0</v>
      </c>
      <c r="BH694" s="230">
        <f>IF(N694="sníž. přenesená",J694,0)</f>
        <v>0</v>
      </c>
      <c r="BI694" s="230">
        <f>IF(N694="nulová",J694,0)</f>
        <v>0</v>
      </c>
      <c r="BJ694" s="17" t="s">
        <v>81</v>
      </c>
      <c r="BK694" s="230">
        <f>ROUND(I694*H694,2)</f>
        <v>0</v>
      </c>
      <c r="BL694" s="17" t="s">
        <v>195</v>
      </c>
      <c r="BM694" s="229" t="s">
        <v>1000</v>
      </c>
    </row>
    <row r="695" s="2" customFormat="1">
      <c r="A695" s="38"/>
      <c r="B695" s="39"/>
      <c r="C695" s="40"/>
      <c r="D695" s="231" t="s">
        <v>151</v>
      </c>
      <c r="E695" s="40"/>
      <c r="F695" s="232" t="s">
        <v>1001</v>
      </c>
      <c r="G695" s="40"/>
      <c r="H695" s="40"/>
      <c r="I695" s="233"/>
      <c r="J695" s="40"/>
      <c r="K695" s="40"/>
      <c r="L695" s="44"/>
      <c r="M695" s="234"/>
      <c r="N695" s="235"/>
      <c r="O695" s="91"/>
      <c r="P695" s="91"/>
      <c r="Q695" s="91"/>
      <c r="R695" s="91"/>
      <c r="S695" s="91"/>
      <c r="T695" s="92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17" t="s">
        <v>151</v>
      </c>
      <c r="AU695" s="17" t="s">
        <v>83</v>
      </c>
    </row>
    <row r="696" s="2" customFormat="1">
      <c r="A696" s="38"/>
      <c r="B696" s="39"/>
      <c r="C696" s="40"/>
      <c r="D696" s="238" t="s">
        <v>258</v>
      </c>
      <c r="E696" s="40"/>
      <c r="F696" s="269" t="s">
        <v>922</v>
      </c>
      <c r="G696" s="40"/>
      <c r="H696" s="40"/>
      <c r="I696" s="233"/>
      <c r="J696" s="40"/>
      <c r="K696" s="40"/>
      <c r="L696" s="44"/>
      <c r="M696" s="234"/>
      <c r="N696" s="235"/>
      <c r="O696" s="91"/>
      <c r="P696" s="91"/>
      <c r="Q696" s="91"/>
      <c r="R696" s="91"/>
      <c r="S696" s="91"/>
      <c r="T696" s="92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258</v>
      </c>
      <c r="AU696" s="17" t="s">
        <v>83</v>
      </c>
    </row>
    <row r="697" s="13" customFormat="1">
      <c r="A697" s="13"/>
      <c r="B697" s="236"/>
      <c r="C697" s="237"/>
      <c r="D697" s="238" t="s">
        <v>153</v>
      </c>
      <c r="E697" s="239" t="s">
        <v>1</v>
      </c>
      <c r="F697" s="240" t="s">
        <v>1002</v>
      </c>
      <c r="G697" s="237"/>
      <c r="H697" s="241">
        <v>1</v>
      </c>
      <c r="I697" s="242"/>
      <c r="J697" s="237"/>
      <c r="K697" s="237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153</v>
      </c>
      <c r="AU697" s="247" t="s">
        <v>83</v>
      </c>
      <c r="AV697" s="13" t="s">
        <v>83</v>
      </c>
      <c r="AW697" s="13" t="s">
        <v>30</v>
      </c>
      <c r="AX697" s="13" t="s">
        <v>73</v>
      </c>
      <c r="AY697" s="247" t="s">
        <v>143</v>
      </c>
    </row>
    <row r="698" s="13" customFormat="1">
      <c r="A698" s="13"/>
      <c r="B698" s="236"/>
      <c r="C698" s="237"/>
      <c r="D698" s="238" t="s">
        <v>153</v>
      </c>
      <c r="E698" s="239" t="s">
        <v>1</v>
      </c>
      <c r="F698" s="240" t="s">
        <v>1003</v>
      </c>
      <c r="G698" s="237"/>
      <c r="H698" s="241">
        <v>1</v>
      </c>
      <c r="I698" s="242"/>
      <c r="J698" s="237"/>
      <c r="K698" s="237"/>
      <c r="L698" s="243"/>
      <c r="M698" s="244"/>
      <c r="N698" s="245"/>
      <c r="O698" s="245"/>
      <c r="P698" s="245"/>
      <c r="Q698" s="245"/>
      <c r="R698" s="245"/>
      <c r="S698" s="245"/>
      <c r="T698" s="24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7" t="s">
        <v>153</v>
      </c>
      <c r="AU698" s="247" t="s">
        <v>83</v>
      </c>
      <c r="AV698" s="13" t="s">
        <v>83</v>
      </c>
      <c r="AW698" s="13" t="s">
        <v>30</v>
      </c>
      <c r="AX698" s="13" t="s">
        <v>73</v>
      </c>
      <c r="AY698" s="247" t="s">
        <v>143</v>
      </c>
    </row>
    <row r="699" s="14" customFormat="1">
      <c r="A699" s="14"/>
      <c r="B699" s="248"/>
      <c r="C699" s="249"/>
      <c r="D699" s="238" t="s">
        <v>153</v>
      </c>
      <c r="E699" s="250" t="s">
        <v>1</v>
      </c>
      <c r="F699" s="251" t="s">
        <v>155</v>
      </c>
      <c r="G699" s="249"/>
      <c r="H699" s="252">
        <v>2</v>
      </c>
      <c r="I699" s="253"/>
      <c r="J699" s="249"/>
      <c r="K699" s="249"/>
      <c r="L699" s="254"/>
      <c r="M699" s="255"/>
      <c r="N699" s="256"/>
      <c r="O699" s="256"/>
      <c r="P699" s="256"/>
      <c r="Q699" s="256"/>
      <c r="R699" s="256"/>
      <c r="S699" s="256"/>
      <c r="T699" s="25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8" t="s">
        <v>153</v>
      </c>
      <c r="AU699" s="258" t="s">
        <v>83</v>
      </c>
      <c r="AV699" s="14" t="s">
        <v>150</v>
      </c>
      <c r="AW699" s="14" t="s">
        <v>30</v>
      </c>
      <c r="AX699" s="14" t="s">
        <v>81</v>
      </c>
      <c r="AY699" s="258" t="s">
        <v>143</v>
      </c>
    </row>
    <row r="700" s="2" customFormat="1" ht="16.5" customHeight="1">
      <c r="A700" s="38"/>
      <c r="B700" s="39"/>
      <c r="C700" s="259" t="s">
        <v>1004</v>
      </c>
      <c r="D700" s="259" t="s">
        <v>219</v>
      </c>
      <c r="E700" s="260" t="s">
        <v>1005</v>
      </c>
      <c r="F700" s="261" t="s">
        <v>1006</v>
      </c>
      <c r="G700" s="262" t="s">
        <v>180</v>
      </c>
      <c r="H700" s="263">
        <v>13.260999999999999</v>
      </c>
      <c r="I700" s="264"/>
      <c r="J700" s="265">
        <f>ROUND(I700*H700,2)</f>
        <v>0</v>
      </c>
      <c r="K700" s="261" t="s">
        <v>1</v>
      </c>
      <c r="L700" s="266"/>
      <c r="M700" s="267" t="s">
        <v>1</v>
      </c>
      <c r="N700" s="268" t="s">
        <v>38</v>
      </c>
      <c r="O700" s="91"/>
      <c r="P700" s="227">
        <f>O700*H700</f>
        <v>0</v>
      </c>
      <c r="Q700" s="227">
        <v>0.024230000000000002</v>
      </c>
      <c r="R700" s="227">
        <f>Q700*H700</f>
        <v>0.32131403000000003</v>
      </c>
      <c r="S700" s="227">
        <v>0</v>
      </c>
      <c r="T700" s="228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9" t="s">
        <v>239</v>
      </c>
      <c r="AT700" s="229" t="s">
        <v>219</v>
      </c>
      <c r="AU700" s="229" t="s">
        <v>83</v>
      </c>
      <c r="AY700" s="17" t="s">
        <v>143</v>
      </c>
      <c r="BE700" s="230">
        <f>IF(N700="základní",J700,0)</f>
        <v>0</v>
      </c>
      <c r="BF700" s="230">
        <f>IF(N700="snížená",J700,0)</f>
        <v>0</v>
      </c>
      <c r="BG700" s="230">
        <f>IF(N700="zákl. přenesená",J700,0)</f>
        <v>0</v>
      </c>
      <c r="BH700" s="230">
        <f>IF(N700="sníž. přenesená",J700,0)</f>
        <v>0</v>
      </c>
      <c r="BI700" s="230">
        <f>IF(N700="nulová",J700,0)</f>
        <v>0</v>
      </c>
      <c r="BJ700" s="17" t="s">
        <v>81</v>
      </c>
      <c r="BK700" s="230">
        <f>ROUND(I700*H700,2)</f>
        <v>0</v>
      </c>
      <c r="BL700" s="17" t="s">
        <v>195</v>
      </c>
      <c r="BM700" s="229" t="s">
        <v>1007</v>
      </c>
    </row>
    <row r="701" s="13" customFormat="1">
      <c r="A701" s="13"/>
      <c r="B701" s="236"/>
      <c r="C701" s="237"/>
      <c r="D701" s="238" t="s">
        <v>153</v>
      </c>
      <c r="E701" s="239" t="s">
        <v>1</v>
      </c>
      <c r="F701" s="240" t="s">
        <v>1008</v>
      </c>
      <c r="G701" s="237"/>
      <c r="H701" s="241">
        <v>5.1500000000000004</v>
      </c>
      <c r="I701" s="242"/>
      <c r="J701" s="237"/>
      <c r="K701" s="237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153</v>
      </c>
      <c r="AU701" s="247" t="s">
        <v>83</v>
      </c>
      <c r="AV701" s="13" t="s">
        <v>83</v>
      </c>
      <c r="AW701" s="13" t="s">
        <v>30</v>
      </c>
      <c r="AX701" s="13" t="s">
        <v>73</v>
      </c>
      <c r="AY701" s="247" t="s">
        <v>143</v>
      </c>
    </row>
    <row r="702" s="13" customFormat="1">
      <c r="A702" s="13"/>
      <c r="B702" s="236"/>
      <c r="C702" s="237"/>
      <c r="D702" s="238" t="s">
        <v>153</v>
      </c>
      <c r="E702" s="239" t="s">
        <v>1</v>
      </c>
      <c r="F702" s="240" t="s">
        <v>1009</v>
      </c>
      <c r="G702" s="237"/>
      <c r="H702" s="241">
        <v>8.1110000000000007</v>
      </c>
      <c r="I702" s="242"/>
      <c r="J702" s="237"/>
      <c r="K702" s="237"/>
      <c r="L702" s="243"/>
      <c r="M702" s="244"/>
      <c r="N702" s="245"/>
      <c r="O702" s="245"/>
      <c r="P702" s="245"/>
      <c r="Q702" s="245"/>
      <c r="R702" s="245"/>
      <c r="S702" s="245"/>
      <c r="T702" s="24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7" t="s">
        <v>153</v>
      </c>
      <c r="AU702" s="247" t="s">
        <v>83</v>
      </c>
      <c r="AV702" s="13" t="s">
        <v>83</v>
      </c>
      <c r="AW702" s="13" t="s">
        <v>30</v>
      </c>
      <c r="AX702" s="13" t="s">
        <v>73</v>
      </c>
      <c r="AY702" s="247" t="s">
        <v>143</v>
      </c>
    </row>
    <row r="703" s="14" customFormat="1">
      <c r="A703" s="14"/>
      <c r="B703" s="248"/>
      <c r="C703" s="249"/>
      <c r="D703" s="238" t="s">
        <v>153</v>
      </c>
      <c r="E703" s="250" t="s">
        <v>1</v>
      </c>
      <c r="F703" s="251" t="s">
        <v>155</v>
      </c>
      <c r="G703" s="249"/>
      <c r="H703" s="252">
        <v>13.260999999999999</v>
      </c>
      <c r="I703" s="253"/>
      <c r="J703" s="249"/>
      <c r="K703" s="249"/>
      <c r="L703" s="254"/>
      <c r="M703" s="255"/>
      <c r="N703" s="256"/>
      <c r="O703" s="256"/>
      <c r="P703" s="256"/>
      <c r="Q703" s="256"/>
      <c r="R703" s="256"/>
      <c r="S703" s="256"/>
      <c r="T703" s="25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8" t="s">
        <v>153</v>
      </c>
      <c r="AU703" s="258" t="s">
        <v>83</v>
      </c>
      <c r="AV703" s="14" t="s">
        <v>150</v>
      </c>
      <c r="AW703" s="14" t="s">
        <v>30</v>
      </c>
      <c r="AX703" s="14" t="s">
        <v>81</v>
      </c>
      <c r="AY703" s="258" t="s">
        <v>143</v>
      </c>
    </row>
    <row r="704" s="2" customFormat="1" ht="16.5" customHeight="1">
      <c r="A704" s="38"/>
      <c r="B704" s="39"/>
      <c r="C704" s="218" t="s">
        <v>599</v>
      </c>
      <c r="D704" s="218" t="s">
        <v>145</v>
      </c>
      <c r="E704" s="219" t="s">
        <v>1010</v>
      </c>
      <c r="F704" s="220" t="s">
        <v>1011</v>
      </c>
      <c r="G704" s="221" t="s">
        <v>215</v>
      </c>
      <c r="H704" s="222">
        <v>2</v>
      </c>
      <c r="I704" s="223"/>
      <c r="J704" s="224">
        <f>ROUND(I704*H704,2)</f>
        <v>0</v>
      </c>
      <c r="K704" s="220" t="s">
        <v>650</v>
      </c>
      <c r="L704" s="44"/>
      <c r="M704" s="225" t="s">
        <v>1</v>
      </c>
      <c r="N704" s="226" t="s">
        <v>38</v>
      </c>
      <c r="O704" s="91"/>
      <c r="P704" s="227">
        <f>O704*H704</f>
        <v>0</v>
      </c>
      <c r="Q704" s="227">
        <v>0</v>
      </c>
      <c r="R704" s="227">
        <f>Q704*H704</f>
        <v>0</v>
      </c>
      <c r="S704" s="227">
        <v>0</v>
      </c>
      <c r="T704" s="228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9" t="s">
        <v>195</v>
      </c>
      <c r="AT704" s="229" t="s">
        <v>145</v>
      </c>
      <c r="AU704" s="229" t="s">
        <v>83</v>
      </c>
      <c r="AY704" s="17" t="s">
        <v>143</v>
      </c>
      <c r="BE704" s="230">
        <f>IF(N704="základní",J704,0)</f>
        <v>0</v>
      </c>
      <c r="BF704" s="230">
        <f>IF(N704="snížená",J704,0)</f>
        <v>0</v>
      </c>
      <c r="BG704" s="230">
        <f>IF(N704="zákl. přenesená",J704,0)</f>
        <v>0</v>
      </c>
      <c r="BH704" s="230">
        <f>IF(N704="sníž. přenesená",J704,0)</f>
        <v>0</v>
      </c>
      <c r="BI704" s="230">
        <f>IF(N704="nulová",J704,0)</f>
        <v>0</v>
      </c>
      <c r="BJ704" s="17" t="s">
        <v>81</v>
      </c>
      <c r="BK704" s="230">
        <f>ROUND(I704*H704,2)</f>
        <v>0</v>
      </c>
      <c r="BL704" s="17" t="s">
        <v>195</v>
      </c>
      <c r="BM704" s="229" t="s">
        <v>1012</v>
      </c>
    </row>
    <row r="705" s="2" customFormat="1">
      <c r="A705" s="38"/>
      <c r="B705" s="39"/>
      <c r="C705" s="40"/>
      <c r="D705" s="231" t="s">
        <v>151</v>
      </c>
      <c r="E705" s="40"/>
      <c r="F705" s="232" t="s">
        <v>1013</v>
      </c>
      <c r="G705" s="40"/>
      <c r="H705" s="40"/>
      <c r="I705" s="233"/>
      <c r="J705" s="40"/>
      <c r="K705" s="40"/>
      <c r="L705" s="44"/>
      <c r="M705" s="234"/>
      <c r="N705" s="235"/>
      <c r="O705" s="91"/>
      <c r="P705" s="91"/>
      <c r="Q705" s="91"/>
      <c r="R705" s="91"/>
      <c r="S705" s="91"/>
      <c r="T705" s="92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151</v>
      </c>
      <c r="AU705" s="17" t="s">
        <v>83</v>
      </c>
    </row>
    <row r="706" s="13" customFormat="1">
      <c r="A706" s="13"/>
      <c r="B706" s="236"/>
      <c r="C706" s="237"/>
      <c r="D706" s="238" t="s">
        <v>153</v>
      </c>
      <c r="E706" s="239" t="s">
        <v>1</v>
      </c>
      <c r="F706" s="240" t="s">
        <v>1014</v>
      </c>
      <c r="G706" s="237"/>
      <c r="H706" s="241">
        <v>2</v>
      </c>
      <c r="I706" s="242"/>
      <c r="J706" s="237"/>
      <c r="K706" s="237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153</v>
      </c>
      <c r="AU706" s="247" t="s">
        <v>83</v>
      </c>
      <c r="AV706" s="13" t="s">
        <v>83</v>
      </c>
      <c r="AW706" s="13" t="s">
        <v>30</v>
      </c>
      <c r="AX706" s="13" t="s">
        <v>81</v>
      </c>
      <c r="AY706" s="247" t="s">
        <v>143</v>
      </c>
    </row>
    <row r="707" s="2" customFormat="1" ht="16.5" customHeight="1">
      <c r="A707" s="38"/>
      <c r="B707" s="39"/>
      <c r="C707" s="259" t="s">
        <v>1015</v>
      </c>
      <c r="D707" s="259" t="s">
        <v>219</v>
      </c>
      <c r="E707" s="260" t="s">
        <v>934</v>
      </c>
      <c r="F707" s="261" t="s">
        <v>935</v>
      </c>
      <c r="G707" s="262" t="s">
        <v>215</v>
      </c>
      <c r="H707" s="263">
        <v>2</v>
      </c>
      <c r="I707" s="264"/>
      <c r="J707" s="265">
        <f>ROUND(I707*H707,2)</f>
        <v>0</v>
      </c>
      <c r="K707" s="261" t="s">
        <v>149</v>
      </c>
      <c r="L707" s="266"/>
      <c r="M707" s="267" t="s">
        <v>1</v>
      </c>
      <c r="N707" s="268" t="s">
        <v>38</v>
      </c>
      <c r="O707" s="91"/>
      <c r="P707" s="227">
        <f>O707*H707</f>
        <v>0</v>
      </c>
      <c r="Q707" s="227">
        <v>0</v>
      </c>
      <c r="R707" s="227">
        <f>Q707*H707</f>
        <v>0</v>
      </c>
      <c r="S707" s="227">
        <v>0</v>
      </c>
      <c r="T707" s="228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9" t="s">
        <v>239</v>
      </c>
      <c r="AT707" s="229" t="s">
        <v>219</v>
      </c>
      <c r="AU707" s="229" t="s">
        <v>83</v>
      </c>
      <c r="AY707" s="17" t="s">
        <v>143</v>
      </c>
      <c r="BE707" s="230">
        <f>IF(N707="základní",J707,0)</f>
        <v>0</v>
      </c>
      <c r="BF707" s="230">
        <f>IF(N707="snížená",J707,0)</f>
        <v>0</v>
      </c>
      <c r="BG707" s="230">
        <f>IF(N707="zákl. přenesená",J707,0)</f>
        <v>0</v>
      </c>
      <c r="BH707" s="230">
        <f>IF(N707="sníž. přenesená",J707,0)</f>
        <v>0</v>
      </c>
      <c r="BI707" s="230">
        <f>IF(N707="nulová",J707,0)</f>
        <v>0</v>
      </c>
      <c r="BJ707" s="17" t="s">
        <v>81</v>
      </c>
      <c r="BK707" s="230">
        <f>ROUND(I707*H707,2)</f>
        <v>0</v>
      </c>
      <c r="BL707" s="17" t="s">
        <v>195</v>
      </c>
      <c r="BM707" s="229" t="s">
        <v>1016</v>
      </c>
    </row>
    <row r="708" s="2" customFormat="1" ht="16.5" customHeight="1">
      <c r="A708" s="38"/>
      <c r="B708" s="39"/>
      <c r="C708" s="218" t="s">
        <v>604</v>
      </c>
      <c r="D708" s="218" t="s">
        <v>145</v>
      </c>
      <c r="E708" s="219" t="s">
        <v>1017</v>
      </c>
      <c r="F708" s="220" t="s">
        <v>1018</v>
      </c>
      <c r="G708" s="221" t="s">
        <v>215</v>
      </c>
      <c r="H708" s="222">
        <v>2</v>
      </c>
      <c r="I708" s="223"/>
      <c r="J708" s="224">
        <f>ROUND(I708*H708,2)</f>
        <v>0</v>
      </c>
      <c r="K708" s="220" t="s">
        <v>650</v>
      </c>
      <c r="L708" s="44"/>
      <c r="M708" s="225" t="s">
        <v>1</v>
      </c>
      <c r="N708" s="226" t="s">
        <v>38</v>
      </c>
      <c r="O708" s="91"/>
      <c r="P708" s="227">
        <f>O708*H708</f>
        <v>0</v>
      </c>
      <c r="Q708" s="227">
        <v>0</v>
      </c>
      <c r="R708" s="227">
        <f>Q708*H708</f>
        <v>0</v>
      </c>
      <c r="S708" s="227">
        <v>0</v>
      </c>
      <c r="T708" s="228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9" t="s">
        <v>195</v>
      </c>
      <c r="AT708" s="229" t="s">
        <v>145</v>
      </c>
      <c r="AU708" s="229" t="s">
        <v>83</v>
      </c>
      <c r="AY708" s="17" t="s">
        <v>143</v>
      </c>
      <c r="BE708" s="230">
        <f>IF(N708="základní",J708,0)</f>
        <v>0</v>
      </c>
      <c r="BF708" s="230">
        <f>IF(N708="snížená",J708,0)</f>
        <v>0</v>
      </c>
      <c r="BG708" s="230">
        <f>IF(N708="zákl. přenesená",J708,0)</f>
        <v>0</v>
      </c>
      <c r="BH708" s="230">
        <f>IF(N708="sníž. přenesená",J708,0)</f>
        <v>0</v>
      </c>
      <c r="BI708" s="230">
        <f>IF(N708="nulová",J708,0)</f>
        <v>0</v>
      </c>
      <c r="BJ708" s="17" t="s">
        <v>81</v>
      </c>
      <c r="BK708" s="230">
        <f>ROUND(I708*H708,2)</f>
        <v>0</v>
      </c>
      <c r="BL708" s="17" t="s">
        <v>195</v>
      </c>
      <c r="BM708" s="229" t="s">
        <v>1019</v>
      </c>
    </row>
    <row r="709" s="2" customFormat="1">
      <c r="A709" s="38"/>
      <c r="B709" s="39"/>
      <c r="C709" s="40"/>
      <c r="D709" s="231" t="s">
        <v>151</v>
      </c>
      <c r="E709" s="40"/>
      <c r="F709" s="232" t="s">
        <v>1020</v>
      </c>
      <c r="G709" s="40"/>
      <c r="H709" s="40"/>
      <c r="I709" s="233"/>
      <c r="J709" s="40"/>
      <c r="K709" s="40"/>
      <c r="L709" s="44"/>
      <c r="M709" s="234"/>
      <c r="N709" s="235"/>
      <c r="O709" s="91"/>
      <c r="P709" s="91"/>
      <c r="Q709" s="91"/>
      <c r="R709" s="91"/>
      <c r="S709" s="91"/>
      <c r="T709" s="92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151</v>
      </c>
      <c r="AU709" s="17" t="s">
        <v>83</v>
      </c>
    </row>
    <row r="710" s="13" customFormat="1">
      <c r="A710" s="13"/>
      <c r="B710" s="236"/>
      <c r="C710" s="237"/>
      <c r="D710" s="238" t="s">
        <v>153</v>
      </c>
      <c r="E710" s="239" t="s">
        <v>1</v>
      </c>
      <c r="F710" s="240" t="s">
        <v>1014</v>
      </c>
      <c r="G710" s="237"/>
      <c r="H710" s="241">
        <v>2</v>
      </c>
      <c r="I710" s="242"/>
      <c r="J710" s="237"/>
      <c r="K710" s="237"/>
      <c r="L710" s="243"/>
      <c r="M710" s="244"/>
      <c r="N710" s="245"/>
      <c r="O710" s="245"/>
      <c r="P710" s="245"/>
      <c r="Q710" s="245"/>
      <c r="R710" s="245"/>
      <c r="S710" s="245"/>
      <c r="T710" s="24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153</v>
      </c>
      <c r="AU710" s="247" t="s">
        <v>83</v>
      </c>
      <c r="AV710" s="13" t="s">
        <v>83</v>
      </c>
      <c r="AW710" s="13" t="s">
        <v>30</v>
      </c>
      <c r="AX710" s="13" t="s">
        <v>81</v>
      </c>
      <c r="AY710" s="247" t="s">
        <v>143</v>
      </c>
    </row>
    <row r="711" s="2" customFormat="1" ht="16.5" customHeight="1">
      <c r="A711" s="38"/>
      <c r="B711" s="39"/>
      <c r="C711" s="259" t="s">
        <v>1021</v>
      </c>
      <c r="D711" s="259" t="s">
        <v>219</v>
      </c>
      <c r="E711" s="260" t="s">
        <v>942</v>
      </c>
      <c r="F711" s="261" t="s">
        <v>943</v>
      </c>
      <c r="G711" s="262" t="s">
        <v>215</v>
      </c>
      <c r="H711" s="263">
        <v>2</v>
      </c>
      <c r="I711" s="264"/>
      <c r="J711" s="265">
        <f>ROUND(I711*H711,2)</f>
        <v>0</v>
      </c>
      <c r="K711" s="261" t="s">
        <v>149</v>
      </c>
      <c r="L711" s="266"/>
      <c r="M711" s="267" t="s">
        <v>1</v>
      </c>
      <c r="N711" s="268" t="s">
        <v>38</v>
      </c>
      <c r="O711" s="91"/>
      <c r="P711" s="227">
        <f>O711*H711</f>
        <v>0</v>
      </c>
      <c r="Q711" s="227">
        <v>0.00021000000000000001</v>
      </c>
      <c r="R711" s="227">
        <f>Q711*H711</f>
        <v>0.00042000000000000002</v>
      </c>
      <c r="S711" s="227">
        <v>0</v>
      </c>
      <c r="T711" s="228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9" t="s">
        <v>239</v>
      </c>
      <c r="AT711" s="229" t="s">
        <v>219</v>
      </c>
      <c r="AU711" s="229" t="s">
        <v>83</v>
      </c>
      <c r="AY711" s="17" t="s">
        <v>143</v>
      </c>
      <c r="BE711" s="230">
        <f>IF(N711="základní",J711,0)</f>
        <v>0</v>
      </c>
      <c r="BF711" s="230">
        <f>IF(N711="snížená",J711,0)</f>
        <v>0</v>
      </c>
      <c r="BG711" s="230">
        <f>IF(N711="zákl. přenesená",J711,0)</f>
        <v>0</v>
      </c>
      <c r="BH711" s="230">
        <f>IF(N711="sníž. přenesená",J711,0)</f>
        <v>0</v>
      </c>
      <c r="BI711" s="230">
        <f>IF(N711="nulová",J711,0)</f>
        <v>0</v>
      </c>
      <c r="BJ711" s="17" t="s">
        <v>81</v>
      </c>
      <c r="BK711" s="230">
        <f>ROUND(I711*H711,2)</f>
        <v>0</v>
      </c>
      <c r="BL711" s="17" t="s">
        <v>195</v>
      </c>
      <c r="BM711" s="229" t="s">
        <v>1022</v>
      </c>
    </row>
    <row r="712" s="2" customFormat="1" ht="16.5" customHeight="1">
      <c r="A712" s="38"/>
      <c r="B712" s="39"/>
      <c r="C712" s="218" t="s">
        <v>609</v>
      </c>
      <c r="D712" s="218" t="s">
        <v>145</v>
      </c>
      <c r="E712" s="219" t="s">
        <v>1023</v>
      </c>
      <c r="F712" s="220" t="s">
        <v>1024</v>
      </c>
      <c r="G712" s="221" t="s">
        <v>1025</v>
      </c>
      <c r="H712" s="222">
        <v>1</v>
      </c>
      <c r="I712" s="223"/>
      <c r="J712" s="224">
        <f>ROUND(I712*H712,2)</f>
        <v>0</v>
      </c>
      <c r="K712" s="220" t="s">
        <v>1</v>
      </c>
      <c r="L712" s="44"/>
      <c r="M712" s="225" t="s">
        <v>1</v>
      </c>
      <c r="N712" s="226" t="s">
        <v>38</v>
      </c>
      <c r="O712" s="91"/>
      <c r="P712" s="227">
        <f>O712*H712</f>
        <v>0</v>
      </c>
      <c r="Q712" s="227">
        <v>0</v>
      </c>
      <c r="R712" s="227">
        <f>Q712*H712</f>
        <v>0</v>
      </c>
      <c r="S712" s="227">
        <v>0</v>
      </c>
      <c r="T712" s="228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9" t="s">
        <v>195</v>
      </c>
      <c r="AT712" s="229" t="s">
        <v>145</v>
      </c>
      <c r="AU712" s="229" t="s">
        <v>83</v>
      </c>
      <c r="AY712" s="17" t="s">
        <v>143</v>
      </c>
      <c r="BE712" s="230">
        <f>IF(N712="základní",J712,0)</f>
        <v>0</v>
      </c>
      <c r="BF712" s="230">
        <f>IF(N712="snížená",J712,0)</f>
        <v>0</v>
      </c>
      <c r="BG712" s="230">
        <f>IF(N712="zákl. přenesená",J712,0)</f>
        <v>0</v>
      </c>
      <c r="BH712" s="230">
        <f>IF(N712="sníž. přenesená",J712,0)</f>
        <v>0</v>
      </c>
      <c r="BI712" s="230">
        <f>IF(N712="nulová",J712,0)</f>
        <v>0</v>
      </c>
      <c r="BJ712" s="17" t="s">
        <v>81</v>
      </c>
      <c r="BK712" s="230">
        <f>ROUND(I712*H712,2)</f>
        <v>0</v>
      </c>
      <c r="BL712" s="17" t="s">
        <v>195</v>
      </c>
      <c r="BM712" s="229" t="s">
        <v>1026</v>
      </c>
    </row>
    <row r="713" s="2" customFormat="1" ht="16.5" customHeight="1">
      <c r="A713" s="38"/>
      <c r="B713" s="39"/>
      <c r="C713" s="218" t="s">
        <v>1027</v>
      </c>
      <c r="D713" s="218" t="s">
        <v>145</v>
      </c>
      <c r="E713" s="219" t="s">
        <v>1028</v>
      </c>
      <c r="F713" s="220" t="s">
        <v>1029</v>
      </c>
      <c r="G713" s="221" t="s">
        <v>1025</v>
      </c>
      <c r="H713" s="222">
        <v>1</v>
      </c>
      <c r="I713" s="223"/>
      <c r="J713" s="224">
        <f>ROUND(I713*H713,2)</f>
        <v>0</v>
      </c>
      <c r="K713" s="220" t="s">
        <v>1</v>
      </c>
      <c r="L713" s="44"/>
      <c r="M713" s="225" t="s">
        <v>1</v>
      </c>
      <c r="N713" s="226" t="s">
        <v>38</v>
      </c>
      <c r="O713" s="91"/>
      <c r="P713" s="227">
        <f>O713*H713</f>
        <v>0</v>
      </c>
      <c r="Q713" s="227">
        <v>0</v>
      </c>
      <c r="R713" s="227">
        <f>Q713*H713</f>
        <v>0</v>
      </c>
      <c r="S713" s="227">
        <v>0</v>
      </c>
      <c r="T713" s="228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9" t="s">
        <v>195</v>
      </c>
      <c r="AT713" s="229" t="s">
        <v>145</v>
      </c>
      <c r="AU713" s="229" t="s">
        <v>83</v>
      </c>
      <c r="AY713" s="17" t="s">
        <v>143</v>
      </c>
      <c r="BE713" s="230">
        <f>IF(N713="základní",J713,0)</f>
        <v>0</v>
      </c>
      <c r="BF713" s="230">
        <f>IF(N713="snížená",J713,0)</f>
        <v>0</v>
      </c>
      <c r="BG713" s="230">
        <f>IF(N713="zákl. přenesená",J713,0)</f>
        <v>0</v>
      </c>
      <c r="BH713" s="230">
        <f>IF(N713="sníž. přenesená",J713,0)</f>
        <v>0</v>
      </c>
      <c r="BI713" s="230">
        <f>IF(N713="nulová",J713,0)</f>
        <v>0</v>
      </c>
      <c r="BJ713" s="17" t="s">
        <v>81</v>
      </c>
      <c r="BK713" s="230">
        <f>ROUND(I713*H713,2)</f>
        <v>0</v>
      </c>
      <c r="BL713" s="17" t="s">
        <v>195</v>
      </c>
      <c r="BM713" s="229" t="s">
        <v>1030</v>
      </c>
    </row>
    <row r="714" s="12" customFormat="1" ht="22.8" customHeight="1">
      <c r="A714" s="12"/>
      <c r="B714" s="202"/>
      <c r="C714" s="203"/>
      <c r="D714" s="204" t="s">
        <v>72</v>
      </c>
      <c r="E714" s="216" t="s">
        <v>1031</v>
      </c>
      <c r="F714" s="216" t="s">
        <v>1032</v>
      </c>
      <c r="G714" s="203"/>
      <c r="H714" s="203"/>
      <c r="I714" s="206"/>
      <c r="J714" s="217">
        <f>BK714</f>
        <v>0</v>
      </c>
      <c r="K714" s="203"/>
      <c r="L714" s="208"/>
      <c r="M714" s="209"/>
      <c r="N714" s="210"/>
      <c r="O714" s="210"/>
      <c r="P714" s="211">
        <f>SUM(P715:P751)</f>
        <v>0</v>
      </c>
      <c r="Q714" s="210"/>
      <c r="R714" s="211">
        <f>SUM(R715:R751)</f>
        <v>0</v>
      </c>
      <c r="S714" s="210"/>
      <c r="T714" s="212">
        <f>SUM(T715:T751)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3" t="s">
        <v>83</v>
      </c>
      <c r="AT714" s="214" t="s">
        <v>72</v>
      </c>
      <c r="AU714" s="214" t="s">
        <v>81</v>
      </c>
      <c r="AY714" s="213" t="s">
        <v>143</v>
      </c>
      <c r="BK714" s="215">
        <f>SUM(BK715:BK751)</f>
        <v>0</v>
      </c>
    </row>
    <row r="715" s="2" customFormat="1" ht="16.5" customHeight="1">
      <c r="A715" s="38"/>
      <c r="B715" s="39"/>
      <c r="C715" s="218" t="s">
        <v>615</v>
      </c>
      <c r="D715" s="218" t="s">
        <v>145</v>
      </c>
      <c r="E715" s="219" t="s">
        <v>1033</v>
      </c>
      <c r="F715" s="220" t="s">
        <v>1034</v>
      </c>
      <c r="G715" s="221" t="s">
        <v>180</v>
      </c>
      <c r="H715" s="222">
        <v>303.077</v>
      </c>
      <c r="I715" s="223"/>
      <c r="J715" s="224">
        <f>ROUND(I715*H715,2)</f>
        <v>0</v>
      </c>
      <c r="K715" s="220" t="s">
        <v>149</v>
      </c>
      <c r="L715" s="44"/>
      <c r="M715" s="225" t="s">
        <v>1</v>
      </c>
      <c r="N715" s="226" t="s">
        <v>38</v>
      </c>
      <c r="O715" s="91"/>
      <c r="P715" s="227">
        <f>O715*H715</f>
        <v>0</v>
      </c>
      <c r="Q715" s="227">
        <v>0</v>
      </c>
      <c r="R715" s="227">
        <f>Q715*H715</f>
        <v>0</v>
      </c>
      <c r="S715" s="227">
        <v>0</v>
      </c>
      <c r="T715" s="228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9" t="s">
        <v>195</v>
      </c>
      <c r="AT715" s="229" t="s">
        <v>145</v>
      </c>
      <c r="AU715" s="229" t="s">
        <v>83</v>
      </c>
      <c r="AY715" s="17" t="s">
        <v>143</v>
      </c>
      <c r="BE715" s="230">
        <f>IF(N715="základní",J715,0)</f>
        <v>0</v>
      </c>
      <c r="BF715" s="230">
        <f>IF(N715="snížená",J715,0)</f>
        <v>0</v>
      </c>
      <c r="BG715" s="230">
        <f>IF(N715="zákl. přenesená",J715,0)</f>
        <v>0</v>
      </c>
      <c r="BH715" s="230">
        <f>IF(N715="sníž. přenesená",J715,0)</f>
        <v>0</v>
      </c>
      <c r="BI715" s="230">
        <f>IF(N715="nulová",J715,0)</f>
        <v>0</v>
      </c>
      <c r="BJ715" s="17" t="s">
        <v>81</v>
      </c>
      <c r="BK715" s="230">
        <f>ROUND(I715*H715,2)</f>
        <v>0</v>
      </c>
      <c r="BL715" s="17" t="s">
        <v>195</v>
      </c>
      <c r="BM715" s="229" t="s">
        <v>1035</v>
      </c>
    </row>
    <row r="716" s="2" customFormat="1">
      <c r="A716" s="38"/>
      <c r="B716" s="39"/>
      <c r="C716" s="40"/>
      <c r="D716" s="231" t="s">
        <v>151</v>
      </c>
      <c r="E716" s="40"/>
      <c r="F716" s="232" t="s">
        <v>1036</v>
      </c>
      <c r="G716" s="40"/>
      <c r="H716" s="40"/>
      <c r="I716" s="233"/>
      <c r="J716" s="40"/>
      <c r="K716" s="40"/>
      <c r="L716" s="44"/>
      <c r="M716" s="234"/>
      <c r="N716" s="235"/>
      <c r="O716" s="91"/>
      <c r="P716" s="91"/>
      <c r="Q716" s="91"/>
      <c r="R716" s="91"/>
      <c r="S716" s="91"/>
      <c r="T716" s="92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7" t="s">
        <v>151</v>
      </c>
      <c r="AU716" s="17" t="s">
        <v>83</v>
      </c>
    </row>
    <row r="717" s="13" customFormat="1">
      <c r="A717" s="13"/>
      <c r="B717" s="236"/>
      <c r="C717" s="237"/>
      <c r="D717" s="238" t="s">
        <v>153</v>
      </c>
      <c r="E717" s="239" t="s">
        <v>1</v>
      </c>
      <c r="F717" s="240" t="s">
        <v>1037</v>
      </c>
      <c r="G717" s="237"/>
      <c r="H717" s="241">
        <v>303.077</v>
      </c>
      <c r="I717" s="242"/>
      <c r="J717" s="237"/>
      <c r="K717" s="237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153</v>
      </c>
      <c r="AU717" s="247" t="s">
        <v>83</v>
      </c>
      <c r="AV717" s="13" t="s">
        <v>83</v>
      </c>
      <c r="AW717" s="13" t="s">
        <v>30</v>
      </c>
      <c r="AX717" s="13" t="s">
        <v>73</v>
      </c>
      <c r="AY717" s="247" t="s">
        <v>143</v>
      </c>
    </row>
    <row r="718" s="14" customFormat="1">
      <c r="A718" s="14"/>
      <c r="B718" s="248"/>
      <c r="C718" s="249"/>
      <c r="D718" s="238" t="s">
        <v>153</v>
      </c>
      <c r="E718" s="250" t="s">
        <v>1</v>
      </c>
      <c r="F718" s="251" t="s">
        <v>155</v>
      </c>
      <c r="G718" s="249"/>
      <c r="H718" s="252">
        <v>303.077</v>
      </c>
      <c r="I718" s="253"/>
      <c r="J718" s="249"/>
      <c r="K718" s="249"/>
      <c r="L718" s="254"/>
      <c r="M718" s="255"/>
      <c r="N718" s="256"/>
      <c r="O718" s="256"/>
      <c r="P718" s="256"/>
      <c r="Q718" s="256"/>
      <c r="R718" s="256"/>
      <c r="S718" s="256"/>
      <c r="T718" s="257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8" t="s">
        <v>153</v>
      </c>
      <c r="AU718" s="258" t="s">
        <v>83</v>
      </c>
      <c r="AV718" s="14" t="s">
        <v>150</v>
      </c>
      <c r="AW718" s="14" t="s">
        <v>30</v>
      </c>
      <c r="AX718" s="14" t="s">
        <v>81</v>
      </c>
      <c r="AY718" s="258" t="s">
        <v>143</v>
      </c>
    </row>
    <row r="719" s="2" customFormat="1" ht="24.15" customHeight="1">
      <c r="A719" s="38"/>
      <c r="B719" s="39"/>
      <c r="C719" s="218" t="s">
        <v>1038</v>
      </c>
      <c r="D719" s="218" t="s">
        <v>145</v>
      </c>
      <c r="E719" s="219" t="s">
        <v>1039</v>
      </c>
      <c r="F719" s="220" t="s">
        <v>1040</v>
      </c>
      <c r="G719" s="221" t="s">
        <v>323</v>
      </c>
      <c r="H719" s="222">
        <v>180.63</v>
      </c>
      <c r="I719" s="223"/>
      <c r="J719" s="224">
        <f>ROUND(I719*H719,2)</f>
        <v>0</v>
      </c>
      <c r="K719" s="220" t="s">
        <v>149</v>
      </c>
      <c r="L719" s="44"/>
      <c r="M719" s="225" t="s">
        <v>1</v>
      </c>
      <c r="N719" s="226" t="s">
        <v>38</v>
      </c>
      <c r="O719" s="91"/>
      <c r="P719" s="227">
        <f>O719*H719</f>
        <v>0</v>
      </c>
      <c r="Q719" s="227">
        <v>0</v>
      </c>
      <c r="R719" s="227">
        <f>Q719*H719</f>
        <v>0</v>
      </c>
      <c r="S719" s="227">
        <v>0</v>
      </c>
      <c r="T719" s="228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9" t="s">
        <v>195</v>
      </c>
      <c r="AT719" s="229" t="s">
        <v>145</v>
      </c>
      <c r="AU719" s="229" t="s">
        <v>83</v>
      </c>
      <c r="AY719" s="17" t="s">
        <v>143</v>
      </c>
      <c r="BE719" s="230">
        <f>IF(N719="základní",J719,0)</f>
        <v>0</v>
      </c>
      <c r="BF719" s="230">
        <f>IF(N719="snížená",J719,0)</f>
        <v>0</v>
      </c>
      <c r="BG719" s="230">
        <f>IF(N719="zákl. přenesená",J719,0)</f>
        <v>0</v>
      </c>
      <c r="BH719" s="230">
        <f>IF(N719="sníž. přenesená",J719,0)</f>
        <v>0</v>
      </c>
      <c r="BI719" s="230">
        <f>IF(N719="nulová",J719,0)</f>
        <v>0</v>
      </c>
      <c r="BJ719" s="17" t="s">
        <v>81</v>
      </c>
      <c r="BK719" s="230">
        <f>ROUND(I719*H719,2)</f>
        <v>0</v>
      </c>
      <c r="BL719" s="17" t="s">
        <v>195</v>
      </c>
      <c r="BM719" s="229" t="s">
        <v>1041</v>
      </c>
    </row>
    <row r="720" s="2" customFormat="1">
      <c r="A720" s="38"/>
      <c r="B720" s="39"/>
      <c r="C720" s="40"/>
      <c r="D720" s="231" t="s">
        <v>151</v>
      </c>
      <c r="E720" s="40"/>
      <c r="F720" s="232" t="s">
        <v>1042</v>
      </c>
      <c r="G720" s="40"/>
      <c r="H720" s="40"/>
      <c r="I720" s="233"/>
      <c r="J720" s="40"/>
      <c r="K720" s="40"/>
      <c r="L720" s="44"/>
      <c r="M720" s="234"/>
      <c r="N720" s="235"/>
      <c r="O720" s="91"/>
      <c r="P720" s="91"/>
      <c r="Q720" s="91"/>
      <c r="R720" s="91"/>
      <c r="S720" s="91"/>
      <c r="T720" s="92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7" t="s">
        <v>151</v>
      </c>
      <c r="AU720" s="17" t="s">
        <v>83</v>
      </c>
    </row>
    <row r="721" s="2" customFormat="1" ht="24.15" customHeight="1">
      <c r="A721" s="38"/>
      <c r="B721" s="39"/>
      <c r="C721" s="259" t="s">
        <v>624</v>
      </c>
      <c r="D721" s="259" t="s">
        <v>219</v>
      </c>
      <c r="E721" s="260" t="s">
        <v>1043</v>
      </c>
      <c r="F721" s="261" t="s">
        <v>1044</v>
      </c>
      <c r="G721" s="262" t="s">
        <v>215</v>
      </c>
      <c r="H721" s="263">
        <v>331.81700000000001</v>
      </c>
      <c r="I721" s="264"/>
      <c r="J721" s="265">
        <f>ROUND(I721*H721,2)</f>
        <v>0</v>
      </c>
      <c r="K721" s="261" t="s">
        <v>149</v>
      </c>
      <c r="L721" s="266"/>
      <c r="M721" s="267" t="s">
        <v>1</v>
      </c>
      <c r="N721" s="268" t="s">
        <v>38</v>
      </c>
      <c r="O721" s="91"/>
      <c r="P721" s="227">
        <f>O721*H721</f>
        <v>0</v>
      </c>
      <c r="Q721" s="227">
        <v>0</v>
      </c>
      <c r="R721" s="227">
        <f>Q721*H721</f>
        <v>0</v>
      </c>
      <c r="S721" s="227">
        <v>0</v>
      </c>
      <c r="T721" s="228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9" t="s">
        <v>239</v>
      </c>
      <c r="AT721" s="229" t="s">
        <v>219</v>
      </c>
      <c r="AU721" s="229" t="s">
        <v>83</v>
      </c>
      <c r="AY721" s="17" t="s">
        <v>143</v>
      </c>
      <c r="BE721" s="230">
        <f>IF(N721="základní",J721,0)</f>
        <v>0</v>
      </c>
      <c r="BF721" s="230">
        <f>IF(N721="snížená",J721,0)</f>
        <v>0</v>
      </c>
      <c r="BG721" s="230">
        <f>IF(N721="zákl. přenesená",J721,0)</f>
        <v>0</v>
      </c>
      <c r="BH721" s="230">
        <f>IF(N721="sníž. přenesená",J721,0)</f>
        <v>0</v>
      </c>
      <c r="BI721" s="230">
        <f>IF(N721="nulová",J721,0)</f>
        <v>0</v>
      </c>
      <c r="BJ721" s="17" t="s">
        <v>81</v>
      </c>
      <c r="BK721" s="230">
        <f>ROUND(I721*H721,2)</f>
        <v>0</v>
      </c>
      <c r="BL721" s="17" t="s">
        <v>195</v>
      </c>
      <c r="BM721" s="229" t="s">
        <v>1045</v>
      </c>
    </row>
    <row r="722" s="13" customFormat="1">
      <c r="A722" s="13"/>
      <c r="B722" s="236"/>
      <c r="C722" s="237"/>
      <c r="D722" s="238" t="s">
        <v>153</v>
      </c>
      <c r="E722" s="239" t="s">
        <v>1</v>
      </c>
      <c r="F722" s="240" t="s">
        <v>1046</v>
      </c>
      <c r="G722" s="237"/>
      <c r="H722" s="241">
        <v>331.81700000000001</v>
      </c>
      <c r="I722" s="242"/>
      <c r="J722" s="237"/>
      <c r="K722" s="237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153</v>
      </c>
      <c r="AU722" s="247" t="s">
        <v>83</v>
      </c>
      <c r="AV722" s="13" t="s">
        <v>83</v>
      </c>
      <c r="AW722" s="13" t="s">
        <v>30</v>
      </c>
      <c r="AX722" s="13" t="s">
        <v>73</v>
      </c>
      <c r="AY722" s="247" t="s">
        <v>143</v>
      </c>
    </row>
    <row r="723" s="14" customFormat="1">
      <c r="A723" s="14"/>
      <c r="B723" s="248"/>
      <c r="C723" s="249"/>
      <c r="D723" s="238" t="s">
        <v>153</v>
      </c>
      <c r="E723" s="250" t="s">
        <v>1</v>
      </c>
      <c r="F723" s="251" t="s">
        <v>155</v>
      </c>
      <c r="G723" s="249"/>
      <c r="H723" s="252">
        <v>331.81700000000001</v>
      </c>
      <c r="I723" s="253"/>
      <c r="J723" s="249"/>
      <c r="K723" s="249"/>
      <c r="L723" s="254"/>
      <c r="M723" s="255"/>
      <c r="N723" s="256"/>
      <c r="O723" s="256"/>
      <c r="P723" s="256"/>
      <c r="Q723" s="256"/>
      <c r="R723" s="256"/>
      <c r="S723" s="256"/>
      <c r="T723" s="25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8" t="s">
        <v>153</v>
      </c>
      <c r="AU723" s="258" t="s">
        <v>83</v>
      </c>
      <c r="AV723" s="14" t="s">
        <v>150</v>
      </c>
      <c r="AW723" s="14" t="s">
        <v>30</v>
      </c>
      <c r="AX723" s="14" t="s">
        <v>81</v>
      </c>
      <c r="AY723" s="258" t="s">
        <v>143</v>
      </c>
    </row>
    <row r="724" s="2" customFormat="1" ht="33" customHeight="1">
      <c r="A724" s="38"/>
      <c r="B724" s="39"/>
      <c r="C724" s="218" t="s">
        <v>1047</v>
      </c>
      <c r="D724" s="218" t="s">
        <v>145</v>
      </c>
      <c r="E724" s="219" t="s">
        <v>1048</v>
      </c>
      <c r="F724" s="220" t="s">
        <v>1049</v>
      </c>
      <c r="G724" s="221" t="s">
        <v>180</v>
      </c>
      <c r="H724" s="222">
        <v>303.077</v>
      </c>
      <c r="I724" s="223"/>
      <c r="J724" s="224">
        <f>ROUND(I724*H724,2)</f>
        <v>0</v>
      </c>
      <c r="K724" s="220" t="s">
        <v>149</v>
      </c>
      <c r="L724" s="44"/>
      <c r="M724" s="225" t="s">
        <v>1</v>
      </c>
      <c r="N724" s="226" t="s">
        <v>38</v>
      </c>
      <c r="O724" s="91"/>
      <c r="P724" s="227">
        <f>O724*H724</f>
        <v>0</v>
      </c>
      <c r="Q724" s="227">
        <v>0</v>
      </c>
      <c r="R724" s="227">
        <f>Q724*H724</f>
        <v>0</v>
      </c>
      <c r="S724" s="227">
        <v>0</v>
      </c>
      <c r="T724" s="228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9" t="s">
        <v>195</v>
      </c>
      <c r="AT724" s="229" t="s">
        <v>145</v>
      </c>
      <c r="AU724" s="229" t="s">
        <v>83</v>
      </c>
      <c r="AY724" s="17" t="s">
        <v>143</v>
      </c>
      <c r="BE724" s="230">
        <f>IF(N724="základní",J724,0)</f>
        <v>0</v>
      </c>
      <c r="BF724" s="230">
        <f>IF(N724="snížená",J724,0)</f>
        <v>0</v>
      </c>
      <c r="BG724" s="230">
        <f>IF(N724="zákl. přenesená",J724,0)</f>
        <v>0</v>
      </c>
      <c r="BH724" s="230">
        <f>IF(N724="sníž. přenesená",J724,0)</f>
        <v>0</v>
      </c>
      <c r="BI724" s="230">
        <f>IF(N724="nulová",J724,0)</f>
        <v>0</v>
      </c>
      <c r="BJ724" s="17" t="s">
        <v>81</v>
      </c>
      <c r="BK724" s="230">
        <f>ROUND(I724*H724,2)</f>
        <v>0</v>
      </c>
      <c r="BL724" s="17" t="s">
        <v>195</v>
      </c>
      <c r="BM724" s="229" t="s">
        <v>1050</v>
      </c>
    </row>
    <row r="725" s="2" customFormat="1">
      <c r="A725" s="38"/>
      <c r="B725" s="39"/>
      <c r="C725" s="40"/>
      <c r="D725" s="231" t="s">
        <v>151</v>
      </c>
      <c r="E725" s="40"/>
      <c r="F725" s="232" t="s">
        <v>1051</v>
      </c>
      <c r="G725" s="40"/>
      <c r="H725" s="40"/>
      <c r="I725" s="233"/>
      <c r="J725" s="40"/>
      <c r="K725" s="40"/>
      <c r="L725" s="44"/>
      <c r="M725" s="234"/>
      <c r="N725" s="235"/>
      <c r="O725" s="91"/>
      <c r="P725" s="91"/>
      <c r="Q725" s="91"/>
      <c r="R725" s="91"/>
      <c r="S725" s="91"/>
      <c r="T725" s="92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17" t="s">
        <v>151</v>
      </c>
      <c r="AU725" s="17" t="s">
        <v>83</v>
      </c>
    </row>
    <row r="726" s="13" customFormat="1">
      <c r="A726" s="13"/>
      <c r="B726" s="236"/>
      <c r="C726" s="237"/>
      <c r="D726" s="238" t="s">
        <v>153</v>
      </c>
      <c r="E726" s="239" t="s">
        <v>1</v>
      </c>
      <c r="F726" s="240" t="s">
        <v>1037</v>
      </c>
      <c r="G726" s="237"/>
      <c r="H726" s="241">
        <v>303.077</v>
      </c>
      <c r="I726" s="242"/>
      <c r="J726" s="237"/>
      <c r="K726" s="237"/>
      <c r="L726" s="243"/>
      <c r="M726" s="244"/>
      <c r="N726" s="245"/>
      <c r="O726" s="245"/>
      <c r="P726" s="245"/>
      <c r="Q726" s="245"/>
      <c r="R726" s="245"/>
      <c r="S726" s="245"/>
      <c r="T726" s="24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7" t="s">
        <v>153</v>
      </c>
      <c r="AU726" s="247" t="s">
        <v>83</v>
      </c>
      <c r="AV726" s="13" t="s">
        <v>83</v>
      </c>
      <c r="AW726" s="13" t="s">
        <v>30</v>
      </c>
      <c r="AX726" s="13" t="s">
        <v>73</v>
      </c>
      <c r="AY726" s="247" t="s">
        <v>143</v>
      </c>
    </row>
    <row r="727" s="14" customFormat="1">
      <c r="A727" s="14"/>
      <c r="B727" s="248"/>
      <c r="C727" s="249"/>
      <c r="D727" s="238" t="s">
        <v>153</v>
      </c>
      <c r="E727" s="250" t="s">
        <v>1</v>
      </c>
      <c r="F727" s="251" t="s">
        <v>155</v>
      </c>
      <c r="G727" s="249"/>
      <c r="H727" s="252">
        <v>303.077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153</v>
      </c>
      <c r="AU727" s="258" t="s">
        <v>83</v>
      </c>
      <c r="AV727" s="14" t="s">
        <v>150</v>
      </c>
      <c r="AW727" s="14" t="s">
        <v>30</v>
      </c>
      <c r="AX727" s="14" t="s">
        <v>81</v>
      </c>
      <c r="AY727" s="258" t="s">
        <v>143</v>
      </c>
    </row>
    <row r="728" s="2" customFormat="1" ht="24.15" customHeight="1">
      <c r="A728" s="38"/>
      <c r="B728" s="39"/>
      <c r="C728" s="259" t="s">
        <v>629</v>
      </c>
      <c r="D728" s="259" t="s">
        <v>219</v>
      </c>
      <c r="E728" s="260" t="s">
        <v>1052</v>
      </c>
      <c r="F728" s="261" t="s">
        <v>1053</v>
      </c>
      <c r="G728" s="262" t="s">
        <v>180</v>
      </c>
      <c r="H728" s="263">
        <v>348.53899999999999</v>
      </c>
      <c r="I728" s="264"/>
      <c r="J728" s="265">
        <f>ROUND(I728*H728,2)</f>
        <v>0</v>
      </c>
      <c r="K728" s="261" t="s">
        <v>149</v>
      </c>
      <c r="L728" s="266"/>
      <c r="M728" s="267" t="s">
        <v>1</v>
      </c>
      <c r="N728" s="268" t="s">
        <v>38</v>
      </c>
      <c r="O728" s="91"/>
      <c r="P728" s="227">
        <f>O728*H728</f>
        <v>0</v>
      </c>
      <c r="Q728" s="227">
        <v>0</v>
      </c>
      <c r="R728" s="227">
        <f>Q728*H728</f>
        <v>0</v>
      </c>
      <c r="S728" s="227">
        <v>0</v>
      </c>
      <c r="T728" s="228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9" t="s">
        <v>239</v>
      </c>
      <c r="AT728" s="229" t="s">
        <v>219</v>
      </c>
      <c r="AU728" s="229" t="s">
        <v>83</v>
      </c>
      <c r="AY728" s="17" t="s">
        <v>143</v>
      </c>
      <c r="BE728" s="230">
        <f>IF(N728="základní",J728,0)</f>
        <v>0</v>
      </c>
      <c r="BF728" s="230">
        <f>IF(N728="snížená",J728,0)</f>
        <v>0</v>
      </c>
      <c r="BG728" s="230">
        <f>IF(N728="zákl. přenesená",J728,0)</f>
        <v>0</v>
      </c>
      <c r="BH728" s="230">
        <f>IF(N728="sníž. přenesená",J728,0)</f>
        <v>0</v>
      </c>
      <c r="BI728" s="230">
        <f>IF(N728="nulová",J728,0)</f>
        <v>0</v>
      </c>
      <c r="BJ728" s="17" t="s">
        <v>81</v>
      </c>
      <c r="BK728" s="230">
        <f>ROUND(I728*H728,2)</f>
        <v>0</v>
      </c>
      <c r="BL728" s="17" t="s">
        <v>195</v>
      </c>
      <c r="BM728" s="229" t="s">
        <v>1054</v>
      </c>
    </row>
    <row r="729" s="13" customFormat="1">
      <c r="A729" s="13"/>
      <c r="B729" s="236"/>
      <c r="C729" s="237"/>
      <c r="D729" s="238" t="s">
        <v>153</v>
      </c>
      <c r="E729" s="239" t="s">
        <v>1</v>
      </c>
      <c r="F729" s="240" t="s">
        <v>1055</v>
      </c>
      <c r="G729" s="237"/>
      <c r="H729" s="241">
        <v>348.53899999999999</v>
      </c>
      <c r="I729" s="242"/>
      <c r="J729" s="237"/>
      <c r="K729" s="237"/>
      <c r="L729" s="243"/>
      <c r="M729" s="244"/>
      <c r="N729" s="245"/>
      <c r="O729" s="245"/>
      <c r="P729" s="245"/>
      <c r="Q729" s="245"/>
      <c r="R729" s="245"/>
      <c r="S729" s="245"/>
      <c r="T729" s="24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7" t="s">
        <v>153</v>
      </c>
      <c r="AU729" s="247" t="s">
        <v>83</v>
      </c>
      <c r="AV729" s="13" t="s">
        <v>83</v>
      </c>
      <c r="AW729" s="13" t="s">
        <v>30</v>
      </c>
      <c r="AX729" s="13" t="s">
        <v>73</v>
      </c>
      <c r="AY729" s="247" t="s">
        <v>143</v>
      </c>
    </row>
    <row r="730" s="14" customFormat="1">
      <c r="A730" s="14"/>
      <c r="B730" s="248"/>
      <c r="C730" s="249"/>
      <c r="D730" s="238" t="s">
        <v>153</v>
      </c>
      <c r="E730" s="250" t="s">
        <v>1</v>
      </c>
      <c r="F730" s="251" t="s">
        <v>155</v>
      </c>
      <c r="G730" s="249"/>
      <c r="H730" s="252">
        <v>348.53899999999999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8" t="s">
        <v>153</v>
      </c>
      <c r="AU730" s="258" t="s">
        <v>83</v>
      </c>
      <c r="AV730" s="14" t="s">
        <v>150</v>
      </c>
      <c r="AW730" s="14" t="s">
        <v>30</v>
      </c>
      <c r="AX730" s="14" t="s">
        <v>81</v>
      </c>
      <c r="AY730" s="258" t="s">
        <v>143</v>
      </c>
    </row>
    <row r="731" s="2" customFormat="1" ht="37.8" customHeight="1">
      <c r="A731" s="38"/>
      <c r="B731" s="39"/>
      <c r="C731" s="218" t="s">
        <v>1056</v>
      </c>
      <c r="D731" s="218" t="s">
        <v>145</v>
      </c>
      <c r="E731" s="219" t="s">
        <v>1057</v>
      </c>
      <c r="F731" s="220" t="s">
        <v>1058</v>
      </c>
      <c r="G731" s="221" t="s">
        <v>180</v>
      </c>
      <c r="H731" s="222">
        <v>303.077</v>
      </c>
      <c r="I731" s="223"/>
      <c r="J731" s="224">
        <f>ROUND(I731*H731,2)</f>
        <v>0</v>
      </c>
      <c r="K731" s="220" t="s">
        <v>149</v>
      </c>
      <c r="L731" s="44"/>
      <c r="M731" s="225" t="s">
        <v>1</v>
      </c>
      <c r="N731" s="226" t="s">
        <v>38</v>
      </c>
      <c r="O731" s="91"/>
      <c r="P731" s="227">
        <f>O731*H731</f>
        <v>0</v>
      </c>
      <c r="Q731" s="227">
        <v>0</v>
      </c>
      <c r="R731" s="227">
        <f>Q731*H731</f>
        <v>0</v>
      </c>
      <c r="S731" s="227">
        <v>0</v>
      </c>
      <c r="T731" s="228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9" t="s">
        <v>195</v>
      </c>
      <c r="AT731" s="229" t="s">
        <v>145</v>
      </c>
      <c r="AU731" s="229" t="s">
        <v>83</v>
      </c>
      <c r="AY731" s="17" t="s">
        <v>143</v>
      </c>
      <c r="BE731" s="230">
        <f>IF(N731="základní",J731,0)</f>
        <v>0</v>
      </c>
      <c r="BF731" s="230">
        <f>IF(N731="snížená",J731,0)</f>
        <v>0</v>
      </c>
      <c r="BG731" s="230">
        <f>IF(N731="zákl. přenesená",J731,0)</f>
        <v>0</v>
      </c>
      <c r="BH731" s="230">
        <f>IF(N731="sníž. přenesená",J731,0)</f>
        <v>0</v>
      </c>
      <c r="BI731" s="230">
        <f>IF(N731="nulová",J731,0)</f>
        <v>0</v>
      </c>
      <c r="BJ731" s="17" t="s">
        <v>81</v>
      </c>
      <c r="BK731" s="230">
        <f>ROUND(I731*H731,2)</f>
        <v>0</v>
      </c>
      <c r="BL731" s="17" t="s">
        <v>195</v>
      </c>
      <c r="BM731" s="229" t="s">
        <v>1059</v>
      </c>
    </row>
    <row r="732" s="2" customFormat="1">
      <c r="A732" s="38"/>
      <c r="B732" s="39"/>
      <c r="C732" s="40"/>
      <c r="D732" s="231" t="s">
        <v>151</v>
      </c>
      <c r="E732" s="40"/>
      <c r="F732" s="232" t="s">
        <v>1060</v>
      </c>
      <c r="G732" s="40"/>
      <c r="H732" s="40"/>
      <c r="I732" s="233"/>
      <c r="J732" s="40"/>
      <c r="K732" s="40"/>
      <c r="L732" s="44"/>
      <c r="M732" s="234"/>
      <c r="N732" s="235"/>
      <c r="O732" s="91"/>
      <c r="P732" s="91"/>
      <c r="Q732" s="91"/>
      <c r="R732" s="91"/>
      <c r="S732" s="91"/>
      <c r="T732" s="92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17" t="s">
        <v>151</v>
      </c>
      <c r="AU732" s="17" t="s">
        <v>83</v>
      </c>
    </row>
    <row r="733" s="2" customFormat="1" ht="24.15" customHeight="1">
      <c r="A733" s="38"/>
      <c r="B733" s="39"/>
      <c r="C733" s="218" t="s">
        <v>635</v>
      </c>
      <c r="D733" s="218" t="s">
        <v>145</v>
      </c>
      <c r="E733" s="219" t="s">
        <v>1061</v>
      </c>
      <c r="F733" s="220" t="s">
        <v>1062</v>
      </c>
      <c r="G733" s="221" t="s">
        <v>180</v>
      </c>
      <c r="H733" s="222">
        <v>345.32900000000001</v>
      </c>
      <c r="I733" s="223"/>
      <c r="J733" s="224">
        <f>ROUND(I733*H733,2)</f>
        <v>0</v>
      </c>
      <c r="K733" s="220" t="s">
        <v>149</v>
      </c>
      <c r="L733" s="44"/>
      <c r="M733" s="225" t="s">
        <v>1</v>
      </c>
      <c r="N733" s="226" t="s">
        <v>38</v>
      </c>
      <c r="O733" s="91"/>
      <c r="P733" s="227">
        <f>O733*H733</f>
        <v>0</v>
      </c>
      <c r="Q733" s="227">
        <v>0</v>
      </c>
      <c r="R733" s="227">
        <f>Q733*H733</f>
        <v>0</v>
      </c>
      <c r="S733" s="227">
        <v>0</v>
      </c>
      <c r="T733" s="228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9" t="s">
        <v>195</v>
      </c>
      <c r="AT733" s="229" t="s">
        <v>145</v>
      </c>
      <c r="AU733" s="229" t="s">
        <v>83</v>
      </c>
      <c r="AY733" s="17" t="s">
        <v>143</v>
      </c>
      <c r="BE733" s="230">
        <f>IF(N733="základní",J733,0)</f>
        <v>0</v>
      </c>
      <c r="BF733" s="230">
        <f>IF(N733="snížená",J733,0)</f>
        <v>0</v>
      </c>
      <c r="BG733" s="230">
        <f>IF(N733="zákl. přenesená",J733,0)</f>
        <v>0</v>
      </c>
      <c r="BH733" s="230">
        <f>IF(N733="sníž. přenesená",J733,0)</f>
        <v>0</v>
      </c>
      <c r="BI733" s="230">
        <f>IF(N733="nulová",J733,0)</f>
        <v>0</v>
      </c>
      <c r="BJ733" s="17" t="s">
        <v>81</v>
      </c>
      <c r="BK733" s="230">
        <f>ROUND(I733*H733,2)</f>
        <v>0</v>
      </c>
      <c r="BL733" s="17" t="s">
        <v>195</v>
      </c>
      <c r="BM733" s="229" t="s">
        <v>1063</v>
      </c>
    </row>
    <row r="734" s="2" customFormat="1">
      <c r="A734" s="38"/>
      <c r="B734" s="39"/>
      <c r="C734" s="40"/>
      <c r="D734" s="231" t="s">
        <v>151</v>
      </c>
      <c r="E734" s="40"/>
      <c r="F734" s="232" t="s">
        <v>1064</v>
      </c>
      <c r="G734" s="40"/>
      <c r="H734" s="40"/>
      <c r="I734" s="233"/>
      <c r="J734" s="40"/>
      <c r="K734" s="40"/>
      <c r="L734" s="44"/>
      <c r="M734" s="234"/>
      <c r="N734" s="235"/>
      <c r="O734" s="91"/>
      <c r="P734" s="91"/>
      <c r="Q734" s="91"/>
      <c r="R734" s="91"/>
      <c r="S734" s="91"/>
      <c r="T734" s="92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T734" s="17" t="s">
        <v>151</v>
      </c>
      <c r="AU734" s="17" t="s">
        <v>83</v>
      </c>
    </row>
    <row r="735" s="13" customFormat="1">
      <c r="A735" s="13"/>
      <c r="B735" s="236"/>
      <c r="C735" s="237"/>
      <c r="D735" s="238" t="s">
        <v>153</v>
      </c>
      <c r="E735" s="239" t="s">
        <v>1</v>
      </c>
      <c r="F735" s="240" t="s">
        <v>1037</v>
      </c>
      <c r="G735" s="237"/>
      <c r="H735" s="241">
        <v>303.077</v>
      </c>
      <c r="I735" s="242"/>
      <c r="J735" s="237"/>
      <c r="K735" s="237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153</v>
      </c>
      <c r="AU735" s="247" t="s">
        <v>83</v>
      </c>
      <c r="AV735" s="13" t="s">
        <v>83</v>
      </c>
      <c r="AW735" s="13" t="s">
        <v>30</v>
      </c>
      <c r="AX735" s="13" t="s">
        <v>73</v>
      </c>
      <c r="AY735" s="247" t="s">
        <v>143</v>
      </c>
    </row>
    <row r="736" s="13" customFormat="1">
      <c r="A736" s="13"/>
      <c r="B736" s="236"/>
      <c r="C736" s="237"/>
      <c r="D736" s="238" t="s">
        <v>153</v>
      </c>
      <c r="E736" s="239" t="s">
        <v>1</v>
      </c>
      <c r="F736" s="240" t="s">
        <v>1065</v>
      </c>
      <c r="G736" s="237"/>
      <c r="H736" s="241">
        <v>42.252000000000002</v>
      </c>
      <c r="I736" s="242"/>
      <c r="J736" s="237"/>
      <c r="K736" s="237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153</v>
      </c>
      <c r="AU736" s="247" t="s">
        <v>83</v>
      </c>
      <c r="AV736" s="13" t="s">
        <v>83</v>
      </c>
      <c r="AW736" s="13" t="s">
        <v>30</v>
      </c>
      <c r="AX736" s="13" t="s">
        <v>73</v>
      </c>
      <c r="AY736" s="247" t="s">
        <v>143</v>
      </c>
    </row>
    <row r="737" s="14" customFormat="1">
      <c r="A737" s="14"/>
      <c r="B737" s="248"/>
      <c r="C737" s="249"/>
      <c r="D737" s="238" t="s">
        <v>153</v>
      </c>
      <c r="E737" s="250" t="s">
        <v>1</v>
      </c>
      <c r="F737" s="251" t="s">
        <v>155</v>
      </c>
      <c r="G737" s="249"/>
      <c r="H737" s="252">
        <v>345.32900000000001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153</v>
      </c>
      <c r="AU737" s="258" t="s">
        <v>83</v>
      </c>
      <c r="AV737" s="14" t="s">
        <v>150</v>
      </c>
      <c r="AW737" s="14" t="s">
        <v>30</v>
      </c>
      <c r="AX737" s="14" t="s">
        <v>81</v>
      </c>
      <c r="AY737" s="258" t="s">
        <v>143</v>
      </c>
    </row>
    <row r="738" s="2" customFormat="1" ht="16.5" customHeight="1">
      <c r="A738" s="38"/>
      <c r="B738" s="39"/>
      <c r="C738" s="218" t="s">
        <v>1066</v>
      </c>
      <c r="D738" s="218" t="s">
        <v>145</v>
      </c>
      <c r="E738" s="219" t="s">
        <v>1067</v>
      </c>
      <c r="F738" s="220" t="s">
        <v>1068</v>
      </c>
      <c r="G738" s="221" t="s">
        <v>323</v>
      </c>
      <c r="H738" s="222">
        <v>211.25999999999999</v>
      </c>
      <c r="I738" s="223"/>
      <c r="J738" s="224">
        <f>ROUND(I738*H738,2)</f>
        <v>0</v>
      </c>
      <c r="K738" s="220" t="s">
        <v>149</v>
      </c>
      <c r="L738" s="44"/>
      <c r="M738" s="225" t="s">
        <v>1</v>
      </c>
      <c r="N738" s="226" t="s">
        <v>38</v>
      </c>
      <c r="O738" s="91"/>
      <c r="P738" s="227">
        <f>O738*H738</f>
        <v>0</v>
      </c>
      <c r="Q738" s="227">
        <v>0</v>
      </c>
      <c r="R738" s="227">
        <f>Q738*H738</f>
        <v>0</v>
      </c>
      <c r="S738" s="227">
        <v>0</v>
      </c>
      <c r="T738" s="228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9" t="s">
        <v>195</v>
      </c>
      <c r="AT738" s="229" t="s">
        <v>145</v>
      </c>
      <c r="AU738" s="229" t="s">
        <v>83</v>
      </c>
      <c r="AY738" s="17" t="s">
        <v>143</v>
      </c>
      <c r="BE738" s="230">
        <f>IF(N738="základní",J738,0)</f>
        <v>0</v>
      </c>
      <c r="BF738" s="230">
        <f>IF(N738="snížená",J738,0)</f>
        <v>0</v>
      </c>
      <c r="BG738" s="230">
        <f>IF(N738="zákl. přenesená",J738,0)</f>
        <v>0</v>
      </c>
      <c r="BH738" s="230">
        <f>IF(N738="sníž. přenesená",J738,0)</f>
        <v>0</v>
      </c>
      <c r="BI738" s="230">
        <f>IF(N738="nulová",J738,0)</f>
        <v>0</v>
      </c>
      <c r="BJ738" s="17" t="s">
        <v>81</v>
      </c>
      <c r="BK738" s="230">
        <f>ROUND(I738*H738,2)</f>
        <v>0</v>
      </c>
      <c r="BL738" s="17" t="s">
        <v>195</v>
      </c>
      <c r="BM738" s="229" t="s">
        <v>1069</v>
      </c>
    </row>
    <row r="739" s="2" customFormat="1">
      <c r="A739" s="38"/>
      <c r="B739" s="39"/>
      <c r="C739" s="40"/>
      <c r="D739" s="231" t="s">
        <v>151</v>
      </c>
      <c r="E739" s="40"/>
      <c r="F739" s="232" t="s">
        <v>1070</v>
      </c>
      <c r="G739" s="40"/>
      <c r="H739" s="40"/>
      <c r="I739" s="233"/>
      <c r="J739" s="40"/>
      <c r="K739" s="40"/>
      <c r="L739" s="44"/>
      <c r="M739" s="234"/>
      <c r="N739" s="235"/>
      <c r="O739" s="91"/>
      <c r="P739" s="91"/>
      <c r="Q739" s="91"/>
      <c r="R739" s="91"/>
      <c r="S739" s="91"/>
      <c r="T739" s="92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7" t="s">
        <v>151</v>
      </c>
      <c r="AU739" s="17" t="s">
        <v>83</v>
      </c>
    </row>
    <row r="740" s="13" customFormat="1">
      <c r="A740" s="13"/>
      <c r="B740" s="236"/>
      <c r="C740" s="237"/>
      <c r="D740" s="238" t="s">
        <v>153</v>
      </c>
      <c r="E740" s="239" t="s">
        <v>1</v>
      </c>
      <c r="F740" s="240" t="s">
        <v>1071</v>
      </c>
      <c r="G740" s="237"/>
      <c r="H740" s="241">
        <v>211.25999999999999</v>
      </c>
      <c r="I740" s="242"/>
      <c r="J740" s="237"/>
      <c r="K740" s="237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153</v>
      </c>
      <c r="AU740" s="247" t="s">
        <v>83</v>
      </c>
      <c r="AV740" s="13" t="s">
        <v>83</v>
      </c>
      <c r="AW740" s="13" t="s">
        <v>30</v>
      </c>
      <c r="AX740" s="13" t="s">
        <v>73</v>
      </c>
      <c r="AY740" s="247" t="s">
        <v>143</v>
      </c>
    </row>
    <row r="741" s="14" customFormat="1">
      <c r="A741" s="14"/>
      <c r="B741" s="248"/>
      <c r="C741" s="249"/>
      <c r="D741" s="238" t="s">
        <v>153</v>
      </c>
      <c r="E741" s="250" t="s">
        <v>1</v>
      </c>
      <c r="F741" s="251" t="s">
        <v>155</v>
      </c>
      <c r="G741" s="249"/>
      <c r="H741" s="252">
        <v>211.25999999999999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8" t="s">
        <v>153</v>
      </c>
      <c r="AU741" s="258" t="s">
        <v>83</v>
      </c>
      <c r="AV741" s="14" t="s">
        <v>150</v>
      </c>
      <c r="AW741" s="14" t="s">
        <v>30</v>
      </c>
      <c r="AX741" s="14" t="s">
        <v>81</v>
      </c>
      <c r="AY741" s="258" t="s">
        <v>143</v>
      </c>
    </row>
    <row r="742" s="2" customFormat="1" ht="16.5" customHeight="1">
      <c r="A742" s="38"/>
      <c r="B742" s="39"/>
      <c r="C742" s="218" t="s">
        <v>639</v>
      </c>
      <c r="D742" s="218" t="s">
        <v>145</v>
      </c>
      <c r="E742" s="219" t="s">
        <v>1072</v>
      </c>
      <c r="F742" s="220" t="s">
        <v>1073</v>
      </c>
      <c r="G742" s="221" t="s">
        <v>323</v>
      </c>
      <c r="H742" s="222">
        <v>180.36000000000001</v>
      </c>
      <c r="I742" s="223"/>
      <c r="J742" s="224">
        <f>ROUND(I742*H742,2)</f>
        <v>0</v>
      </c>
      <c r="K742" s="220" t="s">
        <v>149</v>
      </c>
      <c r="L742" s="44"/>
      <c r="M742" s="225" t="s">
        <v>1</v>
      </c>
      <c r="N742" s="226" t="s">
        <v>38</v>
      </c>
      <c r="O742" s="91"/>
      <c r="P742" s="227">
        <f>O742*H742</f>
        <v>0</v>
      </c>
      <c r="Q742" s="227">
        <v>0</v>
      </c>
      <c r="R742" s="227">
        <f>Q742*H742</f>
        <v>0</v>
      </c>
      <c r="S742" s="227">
        <v>0</v>
      </c>
      <c r="T742" s="228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9" t="s">
        <v>195</v>
      </c>
      <c r="AT742" s="229" t="s">
        <v>145</v>
      </c>
      <c r="AU742" s="229" t="s">
        <v>83</v>
      </c>
      <c r="AY742" s="17" t="s">
        <v>143</v>
      </c>
      <c r="BE742" s="230">
        <f>IF(N742="základní",J742,0)</f>
        <v>0</v>
      </c>
      <c r="BF742" s="230">
        <f>IF(N742="snížená",J742,0)</f>
        <v>0</v>
      </c>
      <c r="BG742" s="230">
        <f>IF(N742="zákl. přenesená",J742,0)</f>
        <v>0</v>
      </c>
      <c r="BH742" s="230">
        <f>IF(N742="sníž. přenesená",J742,0)</f>
        <v>0</v>
      </c>
      <c r="BI742" s="230">
        <f>IF(N742="nulová",J742,0)</f>
        <v>0</v>
      </c>
      <c r="BJ742" s="17" t="s">
        <v>81</v>
      </c>
      <c r="BK742" s="230">
        <f>ROUND(I742*H742,2)</f>
        <v>0</v>
      </c>
      <c r="BL742" s="17" t="s">
        <v>195</v>
      </c>
      <c r="BM742" s="229" t="s">
        <v>1074</v>
      </c>
    </row>
    <row r="743" s="2" customFormat="1">
      <c r="A743" s="38"/>
      <c r="B743" s="39"/>
      <c r="C743" s="40"/>
      <c r="D743" s="231" t="s">
        <v>151</v>
      </c>
      <c r="E743" s="40"/>
      <c r="F743" s="232" t="s">
        <v>1075</v>
      </c>
      <c r="G743" s="40"/>
      <c r="H743" s="40"/>
      <c r="I743" s="233"/>
      <c r="J743" s="40"/>
      <c r="K743" s="40"/>
      <c r="L743" s="44"/>
      <c r="M743" s="234"/>
      <c r="N743" s="235"/>
      <c r="O743" s="91"/>
      <c r="P743" s="91"/>
      <c r="Q743" s="91"/>
      <c r="R743" s="91"/>
      <c r="S743" s="91"/>
      <c r="T743" s="92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T743" s="17" t="s">
        <v>151</v>
      </c>
      <c r="AU743" s="17" t="s">
        <v>83</v>
      </c>
    </row>
    <row r="744" s="2" customFormat="1" ht="16.5" customHeight="1">
      <c r="A744" s="38"/>
      <c r="B744" s="39"/>
      <c r="C744" s="218" t="s">
        <v>1076</v>
      </c>
      <c r="D744" s="218" t="s">
        <v>145</v>
      </c>
      <c r="E744" s="219" t="s">
        <v>1077</v>
      </c>
      <c r="F744" s="220" t="s">
        <v>1078</v>
      </c>
      <c r="G744" s="221" t="s">
        <v>323</v>
      </c>
      <c r="H744" s="222">
        <v>211.25999999999999</v>
      </c>
      <c r="I744" s="223"/>
      <c r="J744" s="224">
        <f>ROUND(I744*H744,2)</f>
        <v>0</v>
      </c>
      <c r="K744" s="220" t="s">
        <v>149</v>
      </c>
      <c r="L744" s="44"/>
      <c r="M744" s="225" t="s">
        <v>1</v>
      </c>
      <c r="N744" s="226" t="s">
        <v>38</v>
      </c>
      <c r="O744" s="91"/>
      <c r="P744" s="227">
        <f>O744*H744</f>
        <v>0</v>
      </c>
      <c r="Q744" s="227">
        <v>0</v>
      </c>
      <c r="R744" s="227">
        <f>Q744*H744</f>
        <v>0</v>
      </c>
      <c r="S744" s="227">
        <v>0</v>
      </c>
      <c r="T744" s="228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9" t="s">
        <v>195</v>
      </c>
      <c r="AT744" s="229" t="s">
        <v>145</v>
      </c>
      <c r="AU744" s="229" t="s">
        <v>83</v>
      </c>
      <c r="AY744" s="17" t="s">
        <v>143</v>
      </c>
      <c r="BE744" s="230">
        <f>IF(N744="základní",J744,0)</f>
        <v>0</v>
      </c>
      <c r="BF744" s="230">
        <f>IF(N744="snížená",J744,0)</f>
        <v>0</v>
      </c>
      <c r="BG744" s="230">
        <f>IF(N744="zákl. přenesená",J744,0)</f>
        <v>0</v>
      </c>
      <c r="BH744" s="230">
        <f>IF(N744="sníž. přenesená",J744,0)</f>
        <v>0</v>
      </c>
      <c r="BI744" s="230">
        <f>IF(N744="nulová",J744,0)</f>
        <v>0</v>
      </c>
      <c r="BJ744" s="17" t="s">
        <v>81</v>
      </c>
      <c r="BK744" s="230">
        <f>ROUND(I744*H744,2)</f>
        <v>0</v>
      </c>
      <c r="BL744" s="17" t="s">
        <v>195</v>
      </c>
      <c r="BM744" s="229" t="s">
        <v>1079</v>
      </c>
    </row>
    <row r="745" s="2" customFormat="1">
      <c r="A745" s="38"/>
      <c r="B745" s="39"/>
      <c r="C745" s="40"/>
      <c r="D745" s="231" t="s">
        <v>151</v>
      </c>
      <c r="E745" s="40"/>
      <c r="F745" s="232" t="s">
        <v>1080</v>
      </c>
      <c r="G745" s="40"/>
      <c r="H745" s="40"/>
      <c r="I745" s="233"/>
      <c r="J745" s="40"/>
      <c r="K745" s="40"/>
      <c r="L745" s="44"/>
      <c r="M745" s="234"/>
      <c r="N745" s="235"/>
      <c r="O745" s="91"/>
      <c r="P745" s="91"/>
      <c r="Q745" s="91"/>
      <c r="R745" s="91"/>
      <c r="S745" s="91"/>
      <c r="T745" s="92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T745" s="17" t="s">
        <v>151</v>
      </c>
      <c r="AU745" s="17" t="s">
        <v>83</v>
      </c>
    </row>
    <row r="746" s="2" customFormat="1" ht="24.15" customHeight="1">
      <c r="A746" s="38"/>
      <c r="B746" s="39"/>
      <c r="C746" s="218" t="s">
        <v>644</v>
      </c>
      <c r="D746" s="218" t="s">
        <v>145</v>
      </c>
      <c r="E746" s="219" t="s">
        <v>1081</v>
      </c>
      <c r="F746" s="220" t="s">
        <v>1082</v>
      </c>
      <c r="G746" s="221" t="s">
        <v>180</v>
      </c>
      <c r="H746" s="222">
        <v>303.077</v>
      </c>
      <c r="I746" s="223"/>
      <c r="J746" s="224">
        <f>ROUND(I746*H746,2)</f>
        <v>0</v>
      </c>
      <c r="K746" s="220" t="s">
        <v>149</v>
      </c>
      <c r="L746" s="44"/>
      <c r="M746" s="225" t="s">
        <v>1</v>
      </c>
      <c r="N746" s="226" t="s">
        <v>38</v>
      </c>
      <c r="O746" s="91"/>
      <c r="P746" s="227">
        <f>O746*H746</f>
        <v>0</v>
      </c>
      <c r="Q746" s="227">
        <v>0</v>
      </c>
      <c r="R746" s="227">
        <f>Q746*H746</f>
        <v>0</v>
      </c>
      <c r="S746" s="227">
        <v>0</v>
      </c>
      <c r="T746" s="228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9" t="s">
        <v>195</v>
      </c>
      <c r="AT746" s="229" t="s">
        <v>145</v>
      </c>
      <c r="AU746" s="229" t="s">
        <v>83</v>
      </c>
      <c r="AY746" s="17" t="s">
        <v>143</v>
      </c>
      <c r="BE746" s="230">
        <f>IF(N746="základní",J746,0)</f>
        <v>0</v>
      </c>
      <c r="BF746" s="230">
        <f>IF(N746="snížená",J746,0)</f>
        <v>0</v>
      </c>
      <c r="BG746" s="230">
        <f>IF(N746="zákl. přenesená",J746,0)</f>
        <v>0</v>
      </c>
      <c r="BH746" s="230">
        <f>IF(N746="sníž. přenesená",J746,0)</f>
        <v>0</v>
      </c>
      <c r="BI746" s="230">
        <f>IF(N746="nulová",J746,0)</f>
        <v>0</v>
      </c>
      <c r="BJ746" s="17" t="s">
        <v>81</v>
      </c>
      <c r="BK746" s="230">
        <f>ROUND(I746*H746,2)</f>
        <v>0</v>
      </c>
      <c r="BL746" s="17" t="s">
        <v>195</v>
      </c>
      <c r="BM746" s="229" t="s">
        <v>1083</v>
      </c>
    </row>
    <row r="747" s="2" customFormat="1">
      <c r="A747" s="38"/>
      <c r="B747" s="39"/>
      <c r="C747" s="40"/>
      <c r="D747" s="231" t="s">
        <v>151</v>
      </c>
      <c r="E747" s="40"/>
      <c r="F747" s="232" t="s">
        <v>1084</v>
      </c>
      <c r="G747" s="40"/>
      <c r="H747" s="40"/>
      <c r="I747" s="233"/>
      <c r="J747" s="40"/>
      <c r="K747" s="40"/>
      <c r="L747" s="44"/>
      <c r="M747" s="234"/>
      <c r="N747" s="235"/>
      <c r="O747" s="91"/>
      <c r="P747" s="91"/>
      <c r="Q747" s="91"/>
      <c r="R747" s="91"/>
      <c r="S747" s="91"/>
      <c r="T747" s="92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T747" s="17" t="s">
        <v>151</v>
      </c>
      <c r="AU747" s="17" t="s">
        <v>83</v>
      </c>
    </row>
    <row r="748" s="13" customFormat="1">
      <c r="A748" s="13"/>
      <c r="B748" s="236"/>
      <c r="C748" s="237"/>
      <c r="D748" s="238" t="s">
        <v>153</v>
      </c>
      <c r="E748" s="239" t="s">
        <v>1</v>
      </c>
      <c r="F748" s="240" t="s">
        <v>1037</v>
      </c>
      <c r="G748" s="237"/>
      <c r="H748" s="241">
        <v>303.077</v>
      </c>
      <c r="I748" s="242"/>
      <c r="J748" s="237"/>
      <c r="K748" s="237"/>
      <c r="L748" s="243"/>
      <c r="M748" s="244"/>
      <c r="N748" s="245"/>
      <c r="O748" s="245"/>
      <c r="P748" s="245"/>
      <c r="Q748" s="245"/>
      <c r="R748" s="245"/>
      <c r="S748" s="245"/>
      <c r="T748" s="24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7" t="s">
        <v>153</v>
      </c>
      <c r="AU748" s="247" t="s">
        <v>83</v>
      </c>
      <c r="AV748" s="13" t="s">
        <v>83</v>
      </c>
      <c r="AW748" s="13" t="s">
        <v>30</v>
      </c>
      <c r="AX748" s="13" t="s">
        <v>73</v>
      </c>
      <c r="AY748" s="247" t="s">
        <v>143</v>
      </c>
    </row>
    <row r="749" s="14" customFormat="1">
      <c r="A749" s="14"/>
      <c r="B749" s="248"/>
      <c r="C749" s="249"/>
      <c r="D749" s="238" t="s">
        <v>153</v>
      </c>
      <c r="E749" s="250" t="s">
        <v>1</v>
      </c>
      <c r="F749" s="251" t="s">
        <v>155</v>
      </c>
      <c r="G749" s="249"/>
      <c r="H749" s="252">
        <v>303.077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8" t="s">
        <v>153</v>
      </c>
      <c r="AU749" s="258" t="s">
        <v>83</v>
      </c>
      <c r="AV749" s="14" t="s">
        <v>150</v>
      </c>
      <c r="AW749" s="14" t="s">
        <v>30</v>
      </c>
      <c r="AX749" s="14" t="s">
        <v>81</v>
      </c>
      <c r="AY749" s="258" t="s">
        <v>143</v>
      </c>
    </row>
    <row r="750" s="2" customFormat="1" ht="24.15" customHeight="1">
      <c r="A750" s="38"/>
      <c r="B750" s="39"/>
      <c r="C750" s="218" t="s">
        <v>1085</v>
      </c>
      <c r="D750" s="218" t="s">
        <v>145</v>
      </c>
      <c r="E750" s="219" t="s">
        <v>1086</v>
      </c>
      <c r="F750" s="220" t="s">
        <v>1087</v>
      </c>
      <c r="G750" s="221" t="s">
        <v>167</v>
      </c>
      <c r="H750" s="222">
        <v>11.792</v>
      </c>
      <c r="I750" s="223"/>
      <c r="J750" s="224">
        <f>ROUND(I750*H750,2)</f>
        <v>0</v>
      </c>
      <c r="K750" s="220" t="s">
        <v>149</v>
      </c>
      <c r="L750" s="44"/>
      <c r="M750" s="225" t="s">
        <v>1</v>
      </c>
      <c r="N750" s="226" t="s">
        <v>38</v>
      </c>
      <c r="O750" s="91"/>
      <c r="P750" s="227">
        <f>O750*H750</f>
        <v>0</v>
      </c>
      <c r="Q750" s="227">
        <v>0</v>
      </c>
      <c r="R750" s="227">
        <f>Q750*H750</f>
        <v>0</v>
      </c>
      <c r="S750" s="227">
        <v>0</v>
      </c>
      <c r="T750" s="228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9" t="s">
        <v>195</v>
      </c>
      <c r="AT750" s="229" t="s">
        <v>145</v>
      </c>
      <c r="AU750" s="229" t="s">
        <v>83</v>
      </c>
      <c r="AY750" s="17" t="s">
        <v>143</v>
      </c>
      <c r="BE750" s="230">
        <f>IF(N750="základní",J750,0)</f>
        <v>0</v>
      </c>
      <c r="BF750" s="230">
        <f>IF(N750="snížená",J750,0)</f>
        <v>0</v>
      </c>
      <c r="BG750" s="230">
        <f>IF(N750="zákl. přenesená",J750,0)</f>
        <v>0</v>
      </c>
      <c r="BH750" s="230">
        <f>IF(N750="sníž. přenesená",J750,0)</f>
        <v>0</v>
      </c>
      <c r="BI750" s="230">
        <f>IF(N750="nulová",J750,0)</f>
        <v>0</v>
      </c>
      <c r="BJ750" s="17" t="s">
        <v>81</v>
      </c>
      <c r="BK750" s="230">
        <f>ROUND(I750*H750,2)</f>
        <v>0</v>
      </c>
      <c r="BL750" s="17" t="s">
        <v>195</v>
      </c>
      <c r="BM750" s="229" t="s">
        <v>1088</v>
      </c>
    </row>
    <row r="751" s="2" customFormat="1">
      <c r="A751" s="38"/>
      <c r="B751" s="39"/>
      <c r="C751" s="40"/>
      <c r="D751" s="231" t="s">
        <v>151</v>
      </c>
      <c r="E751" s="40"/>
      <c r="F751" s="232" t="s">
        <v>1089</v>
      </c>
      <c r="G751" s="40"/>
      <c r="H751" s="40"/>
      <c r="I751" s="233"/>
      <c r="J751" s="40"/>
      <c r="K751" s="40"/>
      <c r="L751" s="44"/>
      <c r="M751" s="234"/>
      <c r="N751" s="235"/>
      <c r="O751" s="91"/>
      <c r="P751" s="91"/>
      <c r="Q751" s="91"/>
      <c r="R751" s="91"/>
      <c r="S751" s="91"/>
      <c r="T751" s="92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17" t="s">
        <v>151</v>
      </c>
      <c r="AU751" s="17" t="s">
        <v>83</v>
      </c>
    </row>
    <row r="752" s="12" customFormat="1" ht="22.8" customHeight="1">
      <c r="A752" s="12"/>
      <c r="B752" s="202"/>
      <c r="C752" s="203"/>
      <c r="D752" s="204" t="s">
        <v>72</v>
      </c>
      <c r="E752" s="216" t="s">
        <v>1090</v>
      </c>
      <c r="F752" s="216" t="s">
        <v>1091</v>
      </c>
      <c r="G752" s="203"/>
      <c r="H752" s="203"/>
      <c r="I752" s="206"/>
      <c r="J752" s="217">
        <f>BK752</f>
        <v>0</v>
      </c>
      <c r="K752" s="203"/>
      <c r="L752" s="208"/>
      <c r="M752" s="209"/>
      <c r="N752" s="210"/>
      <c r="O752" s="210"/>
      <c r="P752" s="211">
        <f>SUM(P753:P785)</f>
        <v>0</v>
      </c>
      <c r="Q752" s="210"/>
      <c r="R752" s="211">
        <f>SUM(R753:R785)</f>
        <v>0</v>
      </c>
      <c r="S752" s="210"/>
      <c r="T752" s="212">
        <f>SUM(T753:T785)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3" t="s">
        <v>83</v>
      </c>
      <c r="AT752" s="214" t="s">
        <v>72</v>
      </c>
      <c r="AU752" s="214" t="s">
        <v>81</v>
      </c>
      <c r="AY752" s="213" t="s">
        <v>143</v>
      </c>
      <c r="BK752" s="215">
        <f>SUM(BK753:BK785)</f>
        <v>0</v>
      </c>
    </row>
    <row r="753" s="2" customFormat="1" ht="16.5" customHeight="1">
      <c r="A753" s="38"/>
      <c r="B753" s="39"/>
      <c r="C753" s="218" t="s">
        <v>666</v>
      </c>
      <c r="D753" s="218" t="s">
        <v>145</v>
      </c>
      <c r="E753" s="219" t="s">
        <v>1092</v>
      </c>
      <c r="F753" s="220" t="s">
        <v>1093</v>
      </c>
      <c r="G753" s="221" t="s">
        <v>180</v>
      </c>
      <c r="H753" s="222">
        <v>73.951999999999998</v>
      </c>
      <c r="I753" s="223"/>
      <c r="J753" s="224">
        <f>ROUND(I753*H753,2)</f>
        <v>0</v>
      </c>
      <c r="K753" s="220" t="s">
        <v>149</v>
      </c>
      <c r="L753" s="44"/>
      <c r="M753" s="225" t="s">
        <v>1</v>
      </c>
      <c r="N753" s="226" t="s">
        <v>38</v>
      </c>
      <c r="O753" s="91"/>
      <c r="P753" s="227">
        <f>O753*H753</f>
        <v>0</v>
      </c>
      <c r="Q753" s="227">
        <v>0</v>
      </c>
      <c r="R753" s="227">
        <f>Q753*H753</f>
        <v>0</v>
      </c>
      <c r="S753" s="227">
        <v>0</v>
      </c>
      <c r="T753" s="228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9" t="s">
        <v>195</v>
      </c>
      <c r="AT753" s="229" t="s">
        <v>145</v>
      </c>
      <c r="AU753" s="229" t="s">
        <v>83</v>
      </c>
      <c r="AY753" s="17" t="s">
        <v>143</v>
      </c>
      <c r="BE753" s="230">
        <f>IF(N753="základní",J753,0)</f>
        <v>0</v>
      </c>
      <c r="BF753" s="230">
        <f>IF(N753="snížená",J753,0)</f>
        <v>0</v>
      </c>
      <c r="BG753" s="230">
        <f>IF(N753="zákl. přenesená",J753,0)</f>
        <v>0</v>
      </c>
      <c r="BH753" s="230">
        <f>IF(N753="sníž. přenesená",J753,0)</f>
        <v>0</v>
      </c>
      <c r="BI753" s="230">
        <f>IF(N753="nulová",J753,0)</f>
        <v>0</v>
      </c>
      <c r="BJ753" s="17" t="s">
        <v>81</v>
      </c>
      <c r="BK753" s="230">
        <f>ROUND(I753*H753,2)</f>
        <v>0</v>
      </c>
      <c r="BL753" s="17" t="s">
        <v>195</v>
      </c>
      <c r="BM753" s="229" t="s">
        <v>1094</v>
      </c>
    </row>
    <row r="754" s="2" customFormat="1">
      <c r="A754" s="38"/>
      <c r="B754" s="39"/>
      <c r="C754" s="40"/>
      <c r="D754" s="231" t="s">
        <v>151</v>
      </c>
      <c r="E754" s="40"/>
      <c r="F754" s="232" t="s">
        <v>1095</v>
      </c>
      <c r="G754" s="40"/>
      <c r="H754" s="40"/>
      <c r="I754" s="233"/>
      <c r="J754" s="40"/>
      <c r="K754" s="40"/>
      <c r="L754" s="44"/>
      <c r="M754" s="234"/>
      <c r="N754" s="235"/>
      <c r="O754" s="91"/>
      <c r="P754" s="91"/>
      <c r="Q754" s="91"/>
      <c r="R754" s="91"/>
      <c r="S754" s="91"/>
      <c r="T754" s="92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151</v>
      </c>
      <c r="AU754" s="17" t="s">
        <v>83</v>
      </c>
    </row>
    <row r="755" s="13" customFormat="1">
      <c r="A755" s="13"/>
      <c r="B755" s="236"/>
      <c r="C755" s="237"/>
      <c r="D755" s="238" t="s">
        <v>153</v>
      </c>
      <c r="E755" s="239" t="s">
        <v>1</v>
      </c>
      <c r="F755" s="240" t="s">
        <v>1096</v>
      </c>
      <c r="G755" s="237"/>
      <c r="H755" s="241">
        <v>13.960000000000001</v>
      </c>
      <c r="I755" s="242"/>
      <c r="J755" s="237"/>
      <c r="K755" s="237"/>
      <c r="L755" s="243"/>
      <c r="M755" s="244"/>
      <c r="N755" s="245"/>
      <c r="O755" s="245"/>
      <c r="P755" s="245"/>
      <c r="Q755" s="245"/>
      <c r="R755" s="245"/>
      <c r="S755" s="245"/>
      <c r="T755" s="24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7" t="s">
        <v>153</v>
      </c>
      <c r="AU755" s="247" t="s">
        <v>83</v>
      </c>
      <c r="AV755" s="13" t="s">
        <v>83</v>
      </c>
      <c r="AW755" s="13" t="s">
        <v>30</v>
      </c>
      <c r="AX755" s="13" t="s">
        <v>73</v>
      </c>
      <c r="AY755" s="247" t="s">
        <v>143</v>
      </c>
    </row>
    <row r="756" s="13" customFormat="1">
      <c r="A756" s="13"/>
      <c r="B756" s="236"/>
      <c r="C756" s="237"/>
      <c r="D756" s="238" t="s">
        <v>153</v>
      </c>
      <c r="E756" s="239" t="s">
        <v>1</v>
      </c>
      <c r="F756" s="240" t="s">
        <v>1097</v>
      </c>
      <c r="G756" s="237"/>
      <c r="H756" s="241">
        <v>22.128</v>
      </c>
      <c r="I756" s="242"/>
      <c r="J756" s="237"/>
      <c r="K756" s="237"/>
      <c r="L756" s="243"/>
      <c r="M756" s="244"/>
      <c r="N756" s="245"/>
      <c r="O756" s="245"/>
      <c r="P756" s="245"/>
      <c r="Q756" s="245"/>
      <c r="R756" s="245"/>
      <c r="S756" s="245"/>
      <c r="T756" s="24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7" t="s">
        <v>153</v>
      </c>
      <c r="AU756" s="247" t="s">
        <v>83</v>
      </c>
      <c r="AV756" s="13" t="s">
        <v>83</v>
      </c>
      <c r="AW756" s="13" t="s">
        <v>30</v>
      </c>
      <c r="AX756" s="13" t="s">
        <v>73</v>
      </c>
      <c r="AY756" s="247" t="s">
        <v>143</v>
      </c>
    </row>
    <row r="757" s="13" customFormat="1">
      <c r="A757" s="13"/>
      <c r="B757" s="236"/>
      <c r="C757" s="237"/>
      <c r="D757" s="238" t="s">
        <v>153</v>
      </c>
      <c r="E757" s="239" t="s">
        <v>1</v>
      </c>
      <c r="F757" s="240" t="s">
        <v>1098</v>
      </c>
      <c r="G757" s="237"/>
      <c r="H757" s="241">
        <v>-2.3599999999999999</v>
      </c>
      <c r="I757" s="242"/>
      <c r="J757" s="237"/>
      <c r="K757" s="237"/>
      <c r="L757" s="243"/>
      <c r="M757" s="244"/>
      <c r="N757" s="245"/>
      <c r="O757" s="245"/>
      <c r="P757" s="245"/>
      <c r="Q757" s="245"/>
      <c r="R757" s="245"/>
      <c r="S757" s="245"/>
      <c r="T757" s="24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7" t="s">
        <v>153</v>
      </c>
      <c r="AU757" s="247" t="s">
        <v>83</v>
      </c>
      <c r="AV757" s="13" t="s">
        <v>83</v>
      </c>
      <c r="AW757" s="13" t="s">
        <v>30</v>
      </c>
      <c r="AX757" s="13" t="s">
        <v>73</v>
      </c>
      <c r="AY757" s="247" t="s">
        <v>143</v>
      </c>
    </row>
    <row r="758" s="13" customFormat="1">
      <c r="A758" s="13"/>
      <c r="B758" s="236"/>
      <c r="C758" s="237"/>
      <c r="D758" s="238" t="s">
        <v>153</v>
      </c>
      <c r="E758" s="239" t="s">
        <v>1</v>
      </c>
      <c r="F758" s="240" t="s">
        <v>1099</v>
      </c>
      <c r="G758" s="237"/>
      <c r="H758" s="241">
        <v>0.45000000000000001</v>
      </c>
      <c r="I758" s="242"/>
      <c r="J758" s="237"/>
      <c r="K758" s="237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153</v>
      </c>
      <c r="AU758" s="247" t="s">
        <v>83</v>
      </c>
      <c r="AV758" s="13" t="s">
        <v>83</v>
      </c>
      <c r="AW758" s="13" t="s">
        <v>30</v>
      </c>
      <c r="AX758" s="13" t="s">
        <v>73</v>
      </c>
      <c r="AY758" s="247" t="s">
        <v>143</v>
      </c>
    </row>
    <row r="759" s="13" customFormat="1">
      <c r="A759" s="13"/>
      <c r="B759" s="236"/>
      <c r="C759" s="237"/>
      <c r="D759" s="238" t="s">
        <v>153</v>
      </c>
      <c r="E759" s="239" t="s">
        <v>1</v>
      </c>
      <c r="F759" s="240" t="s">
        <v>1100</v>
      </c>
      <c r="G759" s="237"/>
      <c r="H759" s="241">
        <v>23.616</v>
      </c>
      <c r="I759" s="242"/>
      <c r="J759" s="237"/>
      <c r="K759" s="237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153</v>
      </c>
      <c r="AU759" s="247" t="s">
        <v>83</v>
      </c>
      <c r="AV759" s="13" t="s">
        <v>83</v>
      </c>
      <c r="AW759" s="13" t="s">
        <v>30</v>
      </c>
      <c r="AX759" s="13" t="s">
        <v>73</v>
      </c>
      <c r="AY759" s="247" t="s">
        <v>143</v>
      </c>
    </row>
    <row r="760" s="13" customFormat="1">
      <c r="A760" s="13"/>
      <c r="B760" s="236"/>
      <c r="C760" s="237"/>
      <c r="D760" s="238" t="s">
        <v>153</v>
      </c>
      <c r="E760" s="239" t="s">
        <v>1</v>
      </c>
      <c r="F760" s="240" t="s">
        <v>1101</v>
      </c>
      <c r="G760" s="237"/>
      <c r="H760" s="241">
        <v>-4.2000000000000002</v>
      </c>
      <c r="I760" s="242"/>
      <c r="J760" s="237"/>
      <c r="K760" s="237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153</v>
      </c>
      <c r="AU760" s="247" t="s">
        <v>83</v>
      </c>
      <c r="AV760" s="13" t="s">
        <v>83</v>
      </c>
      <c r="AW760" s="13" t="s">
        <v>30</v>
      </c>
      <c r="AX760" s="13" t="s">
        <v>73</v>
      </c>
      <c r="AY760" s="247" t="s">
        <v>143</v>
      </c>
    </row>
    <row r="761" s="13" customFormat="1">
      <c r="A761" s="13"/>
      <c r="B761" s="236"/>
      <c r="C761" s="237"/>
      <c r="D761" s="238" t="s">
        <v>153</v>
      </c>
      <c r="E761" s="239" t="s">
        <v>1</v>
      </c>
      <c r="F761" s="240" t="s">
        <v>1102</v>
      </c>
      <c r="G761" s="237"/>
      <c r="H761" s="241">
        <v>-0.64000000000000001</v>
      </c>
      <c r="I761" s="242"/>
      <c r="J761" s="237"/>
      <c r="K761" s="237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153</v>
      </c>
      <c r="AU761" s="247" t="s">
        <v>83</v>
      </c>
      <c r="AV761" s="13" t="s">
        <v>83</v>
      </c>
      <c r="AW761" s="13" t="s">
        <v>30</v>
      </c>
      <c r="AX761" s="13" t="s">
        <v>73</v>
      </c>
      <c r="AY761" s="247" t="s">
        <v>143</v>
      </c>
    </row>
    <row r="762" s="13" customFormat="1">
      <c r="A762" s="13"/>
      <c r="B762" s="236"/>
      <c r="C762" s="237"/>
      <c r="D762" s="238" t="s">
        <v>153</v>
      </c>
      <c r="E762" s="239" t="s">
        <v>1</v>
      </c>
      <c r="F762" s="240" t="s">
        <v>1103</v>
      </c>
      <c r="G762" s="237"/>
      <c r="H762" s="241">
        <v>0.34999999999999998</v>
      </c>
      <c r="I762" s="242"/>
      <c r="J762" s="237"/>
      <c r="K762" s="237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153</v>
      </c>
      <c r="AU762" s="247" t="s">
        <v>83</v>
      </c>
      <c r="AV762" s="13" t="s">
        <v>83</v>
      </c>
      <c r="AW762" s="13" t="s">
        <v>30</v>
      </c>
      <c r="AX762" s="13" t="s">
        <v>73</v>
      </c>
      <c r="AY762" s="247" t="s">
        <v>143</v>
      </c>
    </row>
    <row r="763" s="13" customFormat="1">
      <c r="A763" s="13"/>
      <c r="B763" s="236"/>
      <c r="C763" s="237"/>
      <c r="D763" s="238" t="s">
        <v>153</v>
      </c>
      <c r="E763" s="239" t="s">
        <v>1</v>
      </c>
      <c r="F763" s="240" t="s">
        <v>1104</v>
      </c>
      <c r="G763" s="237"/>
      <c r="H763" s="241">
        <v>23.448</v>
      </c>
      <c r="I763" s="242"/>
      <c r="J763" s="237"/>
      <c r="K763" s="237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153</v>
      </c>
      <c r="AU763" s="247" t="s">
        <v>83</v>
      </c>
      <c r="AV763" s="13" t="s">
        <v>83</v>
      </c>
      <c r="AW763" s="13" t="s">
        <v>30</v>
      </c>
      <c r="AX763" s="13" t="s">
        <v>73</v>
      </c>
      <c r="AY763" s="247" t="s">
        <v>143</v>
      </c>
    </row>
    <row r="764" s="13" customFormat="1">
      <c r="A764" s="13"/>
      <c r="B764" s="236"/>
      <c r="C764" s="237"/>
      <c r="D764" s="238" t="s">
        <v>153</v>
      </c>
      <c r="E764" s="239" t="s">
        <v>1</v>
      </c>
      <c r="F764" s="240" t="s">
        <v>1105</v>
      </c>
      <c r="G764" s="237"/>
      <c r="H764" s="241">
        <v>-1.2</v>
      </c>
      <c r="I764" s="242"/>
      <c r="J764" s="237"/>
      <c r="K764" s="237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153</v>
      </c>
      <c r="AU764" s="247" t="s">
        <v>83</v>
      </c>
      <c r="AV764" s="13" t="s">
        <v>83</v>
      </c>
      <c r="AW764" s="13" t="s">
        <v>30</v>
      </c>
      <c r="AX764" s="13" t="s">
        <v>73</v>
      </c>
      <c r="AY764" s="247" t="s">
        <v>143</v>
      </c>
    </row>
    <row r="765" s="13" customFormat="1">
      <c r="A765" s="13"/>
      <c r="B765" s="236"/>
      <c r="C765" s="237"/>
      <c r="D765" s="238" t="s">
        <v>153</v>
      </c>
      <c r="E765" s="239" t="s">
        <v>1</v>
      </c>
      <c r="F765" s="240" t="s">
        <v>1106</v>
      </c>
      <c r="G765" s="237"/>
      <c r="H765" s="241">
        <v>-1.6000000000000001</v>
      </c>
      <c r="I765" s="242"/>
      <c r="J765" s="237"/>
      <c r="K765" s="237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153</v>
      </c>
      <c r="AU765" s="247" t="s">
        <v>83</v>
      </c>
      <c r="AV765" s="13" t="s">
        <v>83</v>
      </c>
      <c r="AW765" s="13" t="s">
        <v>30</v>
      </c>
      <c r="AX765" s="13" t="s">
        <v>73</v>
      </c>
      <c r="AY765" s="247" t="s">
        <v>143</v>
      </c>
    </row>
    <row r="766" s="14" customFormat="1">
      <c r="A766" s="14"/>
      <c r="B766" s="248"/>
      <c r="C766" s="249"/>
      <c r="D766" s="238" t="s">
        <v>153</v>
      </c>
      <c r="E766" s="250" t="s">
        <v>1</v>
      </c>
      <c r="F766" s="251" t="s">
        <v>155</v>
      </c>
      <c r="G766" s="249"/>
      <c r="H766" s="252">
        <v>73.951999999999998</v>
      </c>
      <c r="I766" s="253"/>
      <c r="J766" s="249"/>
      <c r="K766" s="249"/>
      <c r="L766" s="254"/>
      <c r="M766" s="255"/>
      <c r="N766" s="256"/>
      <c r="O766" s="256"/>
      <c r="P766" s="256"/>
      <c r="Q766" s="256"/>
      <c r="R766" s="256"/>
      <c r="S766" s="256"/>
      <c r="T766" s="25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8" t="s">
        <v>153</v>
      </c>
      <c r="AU766" s="258" t="s">
        <v>83</v>
      </c>
      <c r="AV766" s="14" t="s">
        <v>150</v>
      </c>
      <c r="AW766" s="14" t="s">
        <v>30</v>
      </c>
      <c r="AX766" s="14" t="s">
        <v>81</v>
      </c>
      <c r="AY766" s="258" t="s">
        <v>143</v>
      </c>
    </row>
    <row r="767" s="2" customFormat="1" ht="37.8" customHeight="1">
      <c r="A767" s="38"/>
      <c r="B767" s="39"/>
      <c r="C767" s="218" t="s">
        <v>1107</v>
      </c>
      <c r="D767" s="218" t="s">
        <v>145</v>
      </c>
      <c r="E767" s="219" t="s">
        <v>1108</v>
      </c>
      <c r="F767" s="220" t="s">
        <v>1109</v>
      </c>
      <c r="G767" s="221" t="s">
        <v>180</v>
      </c>
      <c r="H767" s="222">
        <v>73.951999999999998</v>
      </c>
      <c r="I767" s="223"/>
      <c r="J767" s="224">
        <f>ROUND(I767*H767,2)</f>
        <v>0</v>
      </c>
      <c r="K767" s="220" t="s">
        <v>149</v>
      </c>
      <c r="L767" s="44"/>
      <c r="M767" s="225" t="s">
        <v>1</v>
      </c>
      <c r="N767" s="226" t="s">
        <v>38</v>
      </c>
      <c r="O767" s="91"/>
      <c r="P767" s="227">
        <f>O767*H767</f>
        <v>0</v>
      </c>
      <c r="Q767" s="227">
        <v>0</v>
      </c>
      <c r="R767" s="227">
        <f>Q767*H767</f>
        <v>0</v>
      </c>
      <c r="S767" s="227">
        <v>0</v>
      </c>
      <c r="T767" s="228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9" t="s">
        <v>195</v>
      </c>
      <c r="AT767" s="229" t="s">
        <v>145</v>
      </c>
      <c r="AU767" s="229" t="s">
        <v>83</v>
      </c>
      <c r="AY767" s="17" t="s">
        <v>143</v>
      </c>
      <c r="BE767" s="230">
        <f>IF(N767="základní",J767,0)</f>
        <v>0</v>
      </c>
      <c r="BF767" s="230">
        <f>IF(N767="snížená",J767,0)</f>
        <v>0</v>
      </c>
      <c r="BG767" s="230">
        <f>IF(N767="zákl. přenesená",J767,0)</f>
        <v>0</v>
      </c>
      <c r="BH767" s="230">
        <f>IF(N767="sníž. přenesená",J767,0)</f>
        <v>0</v>
      </c>
      <c r="BI767" s="230">
        <f>IF(N767="nulová",J767,0)</f>
        <v>0</v>
      </c>
      <c r="BJ767" s="17" t="s">
        <v>81</v>
      </c>
      <c r="BK767" s="230">
        <f>ROUND(I767*H767,2)</f>
        <v>0</v>
      </c>
      <c r="BL767" s="17" t="s">
        <v>195</v>
      </c>
      <c r="BM767" s="229" t="s">
        <v>1110</v>
      </c>
    </row>
    <row r="768" s="2" customFormat="1">
      <c r="A768" s="38"/>
      <c r="B768" s="39"/>
      <c r="C768" s="40"/>
      <c r="D768" s="231" t="s">
        <v>151</v>
      </c>
      <c r="E768" s="40"/>
      <c r="F768" s="232" t="s">
        <v>1111</v>
      </c>
      <c r="G768" s="40"/>
      <c r="H768" s="40"/>
      <c r="I768" s="233"/>
      <c r="J768" s="40"/>
      <c r="K768" s="40"/>
      <c r="L768" s="44"/>
      <c r="M768" s="234"/>
      <c r="N768" s="235"/>
      <c r="O768" s="91"/>
      <c r="P768" s="91"/>
      <c r="Q768" s="91"/>
      <c r="R768" s="91"/>
      <c r="S768" s="91"/>
      <c r="T768" s="92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T768" s="17" t="s">
        <v>151</v>
      </c>
      <c r="AU768" s="17" t="s">
        <v>83</v>
      </c>
    </row>
    <row r="769" s="2" customFormat="1" ht="24.15" customHeight="1">
      <c r="A769" s="38"/>
      <c r="B769" s="39"/>
      <c r="C769" s="259" t="s">
        <v>671</v>
      </c>
      <c r="D769" s="259" t="s">
        <v>219</v>
      </c>
      <c r="E769" s="260" t="s">
        <v>1112</v>
      </c>
      <c r="F769" s="261" t="s">
        <v>1113</v>
      </c>
      <c r="G769" s="262" t="s">
        <v>180</v>
      </c>
      <c r="H769" s="263">
        <v>85.045000000000002</v>
      </c>
      <c r="I769" s="264"/>
      <c r="J769" s="265">
        <f>ROUND(I769*H769,2)</f>
        <v>0</v>
      </c>
      <c r="K769" s="261" t="s">
        <v>149</v>
      </c>
      <c r="L769" s="266"/>
      <c r="M769" s="267" t="s">
        <v>1</v>
      </c>
      <c r="N769" s="268" t="s">
        <v>38</v>
      </c>
      <c r="O769" s="91"/>
      <c r="P769" s="227">
        <f>O769*H769</f>
        <v>0</v>
      </c>
      <c r="Q769" s="227">
        <v>0</v>
      </c>
      <c r="R769" s="227">
        <f>Q769*H769</f>
        <v>0</v>
      </c>
      <c r="S769" s="227">
        <v>0</v>
      </c>
      <c r="T769" s="228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9" t="s">
        <v>239</v>
      </c>
      <c r="AT769" s="229" t="s">
        <v>219</v>
      </c>
      <c r="AU769" s="229" t="s">
        <v>83</v>
      </c>
      <c r="AY769" s="17" t="s">
        <v>143</v>
      </c>
      <c r="BE769" s="230">
        <f>IF(N769="základní",J769,0)</f>
        <v>0</v>
      </c>
      <c r="BF769" s="230">
        <f>IF(N769="snížená",J769,0)</f>
        <v>0</v>
      </c>
      <c r="BG769" s="230">
        <f>IF(N769="zákl. přenesená",J769,0)</f>
        <v>0</v>
      </c>
      <c r="BH769" s="230">
        <f>IF(N769="sníž. přenesená",J769,0)</f>
        <v>0</v>
      </c>
      <c r="BI769" s="230">
        <f>IF(N769="nulová",J769,0)</f>
        <v>0</v>
      </c>
      <c r="BJ769" s="17" t="s">
        <v>81</v>
      </c>
      <c r="BK769" s="230">
        <f>ROUND(I769*H769,2)</f>
        <v>0</v>
      </c>
      <c r="BL769" s="17" t="s">
        <v>195</v>
      </c>
      <c r="BM769" s="229" t="s">
        <v>1114</v>
      </c>
    </row>
    <row r="770" s="13" customFormat="1">
      <c r="A770" s="13"/>
      <c r="B770" s="236"/>
      <c r="C770" s="237"/>
      <c r="D770" s="238" t="s">
        <v>153</v>
      </c>
      <c r="E770" s="239" t="s">
        <v>1</v>
      </c>
      <c r="F770" s="240" t="s">
        <v>1115</v>
      </c>
      <c r="G770" s="237"/>
      <c r="H770" s="241">
        <v>85.045000000000002</v>
      </c>
      <c r="I770" s="242"/>
      <c r="J770" s="237"/>
      <c r="K770" s="237"/>
      <c r="L770" s="243"/>
      <c r="M770" s="244"/>
      <c r="N770" s="245"/>
      <c r="O770" s="245"/>
      <c r="P770" s="245"/>
      <c r="Q770" s="245"/>
      <c r="R770" s="245"/>
      <c r="S770" s="245"/>
      <c r="T770" s="24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7" t="s">
        <v>153</v>
      </c>
      <c r="AU770" s="247" t="s">
        <v>83</v>
      </c>
      <c r="AV770" s="13" t="s">
        <v>83</v>
      </c>
      <c r="AW770" s="13" t="s">
        <v>30</v>
      </c>
      <c r="AX770" s="13" t="s">
        <v>73</v>
      </c>
      <c r="AY770" s="247" t="s">
        <v>143</v>
      </c>
    </row>
    <row r="771" s="14" customFormat="1">
      <c r="A771" s="14"/>
      <c r="B771" s="248"/>
      <c r="C771" s="249"/>
      <c r="D771" s="238" t="s">
        <v>153</v>
      </c>
      <c r="E771" s="250" t="s">
        <v>1</v>
      </c>
      <c r="F771" s="251" t="s">
        <v>155</v>
      </c>
      <c r="G771" s="249"/>
      <c r="H771" s="252">
        <v>85.045000000000002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8" t="s">
        <v>153</v>
      </c>
      <c r="AU771" s="258" t="s">
        <v>83</v>
      </c>
      <c r="AV771" s="14" t="s">
        <v>150</v>
      </c>
      <c r="AW771" s="14" t="s">
        <v>30</v>
      </c>
      <c r="AX771" s="14" t="s">
        <v>81</v>
      </c>
      <c r="AY771" s="258" t="s">
        <v>143</v>
      </c>
    </row>
    <row r="772" s="2" customFormat="1" ht="24.15" customHeight="1">
      <c r="A772" s="38"/>
      <c r="B772" s="39"/>
      <c r="C772" s="218" t="s">
        <v>1116</v>
      </c>
      <c r="D772" s="218" t="s">
        <v>145</v>
      </c>
      <c r="E772" s="219" t="s">
        <v>1117</v>
      </c>
      <c r="F772" s="220" t="s">
        <v>1118</v>
      </c>
      <c r="G772" s="221" t="s">
        <v>180</v>
      </c>
      <c r="H772" s="222">
        <v>73.951999999999998</v>
      </c>
      <c r="I772" s="223"/>
      <c r="J772" s="224">
        <f>ROUND(I772*H772,2)</f>
        <v>0</v>
      </c>
      <c r="K772" s="220" t="s">
        <v>149</v>
      </c>
      <c r="L772" s="44"/>
      <c r="M772" s="225" t="s">
        <v>1</v>
      </c>
      <c r="N772" s="226" t="s">
        <v>38</v>
      </c>
      <c r="O772" s="91"/>
      <c r="P772" s="227">
        <f>O772*H772</f>
        <v>0</v>
      </c>
      <c r="Q772" s="227">
        <v>0</v>
      </c>
      <c r="R772" s="227">
        <f>Q772*H772</f>
        <v>0</v>
      </c>
      <c r="S772" s="227">
        <v>0</v>
      </c>
      <c r="T772" s="228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9" t="s">
        <v>195</v>
      </c>
      <c r="AT772" s="229" t="s">
        <v>145</v>
      </c>
      <c r="AU772" s="229" t="s">
        <v>83</v>
      </c>
      <c r="AY772" s="17" t="s">
        <v>143</v>
      </c>
      <c r="BE772" s="230">
        <f>IF(N772="základní",J772,0)</f>
        <v>0</v>
      </c>
      <c r="BF772" s="230">
        <f>IF(N772="snížená",J772,0)</f>
        <v>0</v>
      </c>
      <c r="BG772" s="230">
        <f>IF(N772="zákl. přenesená",J772,0)</f>
        <v>0</v>
      </c>
      <c r="BH772" s="230">
        <f>IF(N772="sníž. přenesená",J772,0)</f>
        <v>0</v>
      </c>
      <c r="BI772" s="230">
        <f>IF(N772="nulová",J772,0)</f>
        <v>0</v>
      </c>
      <c r="BJ772" s="17" t="s">
        <v>81</v>
      </c>
      <c r="BK772" s="230">
        <f>ROUND(I772*H772,2)</f>
        <v>0</v>
      </c>
      <c r="BL772" s="17" t="s">
        <v>195</v>
      </c>
      <c r="BM772" s="229" t="s">
        <v>1119</v>
      </c>
    </row>
    <row r="773" s="2" customFormat="1">
      <c r="A773" s="38"/>
      <c r="B773" s="39"/>
      <c r="C773" s="40"/>
      <c r="D773" s="231" t="s">
        <v>151</v>
      </c>
      <c r="E773" s="40"/>
      <c r="F773" s="232" t="s">
        <v>1120</v>
      </c>
      <c r="G773" s="40"/>
      <c r="H773" s="40"/>
      <c r="I773" s="233"/>
      <c r="J773" s="40"/>
      <c r="K773" s="40"/>
      <c r="L773" s="44"/>
      <c r="M773" s="234"/>
      <c r="N773" s="235"/>
      <c r="O773" s="91"/>
      <c r="P773" s="91"/>
      <c r="Q773" s="91"/>
      <c r="R773" s="91"/>
      <c r="S773" s="91"/>
      <c r="T773" s="92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151</v>
      </c>
      <c r="AU773" s="17" t="s">
        <v>83</v>
      </c>
    </row>
    <row r="774" s="2" customFormat="1" ht="16.5" customHeight="1">
      <c r="A774" s="38"/>
      <c r="B774" s="39"/>
      <c r="C774" s="218" t="s">
        <v>675</v>
      </c>
      <c r="D774" s="218" t="s">
        <v>145</v>
      </c>
      <c r="E774" s="219" t="s">
        <v>1121</v>
      </c>
      <c r="F774" s="220" t="s">
        <v>1122</v>
      </c>
      <c r="G774" s="221" t="s">
        <v>323</v>
      </c>
      <c r="H774" s="222">
        <v>50.350000000000001</v>
      </c>
      <c r="I774" s="223"/>
      <c r="J774" s="224">
        <f>ROUND(I774*H774,2)</f>
        <v>0</v>
      </c>
      <c r="K774" s="220" t="s">
        <v>149</v>
      </c>
      <c r="L774" s="44"/>
      <c r="M774" s="225" t="s">
        <v>1</v>
      </c>
      <c r="N774" s="226" t="s">
        <v>38</v>
      </c>
      <c r="O774" s="91"/>
      <c r="P774" s="227">
        <f>O774*H774</f>
        <v>0</v>
      </c>
      <c r="Q774" s="227">
        <v>0</v>
      </c>
      <c r="R774" s="227">
        <f>Q774*H774</f>
        <v>0</v>
      </c>
      <c r="S774" s="227">
        <v>0</v>
      </c>
      <c r="T774" s="228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9" t="s">
        <v>195</v>
      </c>
      <c r="AT774" s="229" t="s">
        <v>145</v>
      </c>
      <c r="AU774" s="229" t="s">
        <v>83</v>
      </c>
      <c r="AY774" s="17" t="s">
        <v>143</v>
      </c>
      <c r="BE774" s="230">
        <f>IF(N774="základní",J774,0)</f>
        <v>0</v>
      </c>
      <c r="BF774" s="230">
        <f>IF(N774="snížená",J774,0)</f>
        <v>0</v>
      </c>
      <c r="BG774" s="230">
        <f>IF(N774="zákl. přenesená",J774,0)</f>
        <v>0</v>
      </c>
      <c r="BH774" s="230">
        <f>IF(N774="sníž. přenesená",J774,0)</f>
        <v>0</v>
      </c>
      <c r="BI774" s="230">
        <f>IF(N774="nulová",J774,0)</f>
        <v>0</v>
      </c>
      <c r="BJ774" s="17" t="s">
        <v>81</v>
      </c>
      <c r="BK774" s="230">
        <f>ROUND(I774*H774,2)</f>
        <v>0</v>
      </c>
      <c r="BL774" s="17" t="s">
        <v>195</v>
      </c>
      <c r="BM774" s="229" t="s">
        <v>1123</v>
      </c>
    </row>
    <row r="775" s="2" customFormat="1">
      <c r="A775" s="38"/>
      <c r="B775" s="39"/>
      <c r="C775" s="40"/>
      <c r="D775" s="231" t="s">
        <v>151</v>
      </c>
      <c r="E775" s="40"/>
      <c r="F775" s="232" t="s">
        <v>1124</v>
      </c>
      <c r="G775" s="40"/>
      <c r="H775" s="40"/>
      <c r="I775" s="233"/>
      <c r="J775" s="40"/>
      <c r="K775" s="40"/>
      <c r="L775" s="44"/>
      <c r="M775" s="234"/>
      <c r="N775" s="235"/>
      <c r="O775" s="91"/>
      <c r="P775" s="91"/>
      <c r="Q775" s="91"/>
      <c r="R775" s="91"/>
      <c r="S775" s="91"/>
      <c r="T775" s="92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151</v>
      </c>
      <c r="AU775" s="17" t="s">
        <v>83</v>
      </c>
    </row>
    <row r="776" s="2" customFormat="1" ht="21.75" customHeight="1">
      <c r="A776" s="38"/>
      <c r="B776" s="39"/>
      <c r="C776" s="218" t="s">
        <v>1125</v>
      </c>
      <c r="D776" s="218" t="s">
        <v>145</v>
      </c>
      <c r="E776" s="219" t="s">
        <v>1126</v>
      </c>
      <c r="F776" s="220" t="s">
        <v>1127</v>
      </c>
      <c r="G776" s="221" t="s">
        <v>215</v>
      </c>
      <c r="H776" s="222">
        <v>24</v>
      </c>
      <c r="I776" s="223"/>
      <c r="J776" s="224">
        <f>ROUND(I776*H776,2)</f>
        <v>0</v>
      </c>
      <c r="K776" s="220" t="s">
        <v>149</v>
      </c>
      <c r="L776" s="44"/>
      <c r="M776" s="225" t="s">
        <v>1</v>
      </c>
      <c r="N776" s="226" t="s">
        <v>38</v>
      </c>
      <c r="O776" s="91"/>
      <c r="P776" s="227">
        <f>O776*H776</f>
        <v>0</v>
      </c>
      <c r="Q776" s="227">
        <v>0</v>
      </c>
      <c r="R776" s="227">
        <f>Q776*H776</f>
        <v>0</v>
      </c>
      <c r="S776" s="227">
        <v>0</v>
      </c>
      <c r="T776" s="228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9" t="s">
        <v>195</v>
      </c>
      <c r="AT776" s="229" t="s">
        <v>145</v>
      </c>
      <c r="AU776" s="229" t="s">
        <v>83</v>
      </c>
      <c r="AY776" s="17" t="s">
        <v>143</v>
      </c>
      <c r="BE776" s="230">
        <f>IF(N776="základní",J776,0)</f>
        <v>0</v>
      </c>
      <c r="BF776" s="230">
        <f>IF(N776="snížená",J776,0)</f>
        <v>0</v>
      </c>
      <c r="BG776" s="230">
        <f>IF(N776="zákl. přenesená",J776,0)</f>
        <v>0</v>
      </c>
      <c r="BH776" s="230">
        <f>IF(N776="sníž. přenesená",J776,0)</f>
        <v>0</v>
      </c>
      <c r="BI776" s="230">
        <f>IF(N776="nulová",J776,0)</f>
        <v>0</v>
      </c>
      <c r="BJ776" s="17" t="s">
        <v>81</v>
      </c>
      <c r="BK776" s="230">
        <f>ROUND(I776*H776,2)</f>
        <v>0</v>
      </c>
      <c r="BL776" s="17" t="s">
        <v>195</v>
      </c>
      <c r="BM776" s="229" t="s">
        <v>1128</v>
      </c>
    </row>
    <row r="777" s="2" customFormat="1">
      <c r="A777" s="38"/>
      <c r="B777" s="39"/>
      <c r="C777" s="40"/>
      <c r="D777" s="231" t="s">
        <v>151</v>
      </c>
      <c r="E777" s="40"/>
      <c r="F777" s="232" t="s">
        <v>1129</v>
      </c>
      <c r="G777" s="40"/>
      <c r="H777" s="40"/>
      <c r="I777" s="233"/>
      <c r="J777" s="40"/>
      <c r="K777" s="40"/>
      <c r="L777" s="44"/>
      <c r="M777" s="234"/>
      <c r="N777" s="235"/>
      <c r="O777" s="91"/>
      <c r="P777" s="91"/>
      <c r="Q777" s="91"/>
      <c r="R777" s="91"/>
      <c r="S777" s="91"/>
      <c r="T777" s="92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T777" s="17" t="s">
        <v>151</v>
      </c>
      <c r="AU777" s="17" t="s">
        <v>83</v>
      </c>
    </row>
    <row r="778" s="2" customFormat="1" ht="24.15" customHeight="1">
      <c r="A778" s="38"/>
      <c r="B778" s="39"/>
      <c r="C778" s="218" t="s">
        <v>680</v>
      </c>
      <c r="D778" s="218" t="s">
        <v>145</v>
      </c>
      <c r="E778" s="219" t="s">
        <v>1130</v>
      </c>
      <c r="F778" s="220" t="s">
        <v>1131</v>
      </c>
      <c r="G778" s="221" t="s">
        <v>215</v>
      </c>
      <c r="H778" s="222">
        <v>2</v>
      </c>
      <c r="I778" s="223"/>
      <c r="J778" s="224">
        <f>ROUND(I778*H778,2)</f>
        <v>0</v>
      </c>
      <c r="K778" s="220" t="s">
        <v>149</v>
      </c>
      <c r="L778" s="44"/>
      <c r="M778" s="225" t="s">
        <v>1</v>
      </c>
      <c r="N778" s="226" t="s">
        <v>38</v>
      </c>
      <c r="O778" s="91"/>
      <c r="P778" s="227">
        <f>O778*H778</f>
        <v>0</v>
      </c>
      <c r="Q778" s="227">
        <v>0</v>
      </c>
      <c r="R778" s="227">
        <f>Q778*H778</f>
        <v>0</v>
      </c>
      <c r="S778" s="227">
        <v>0</v>
      </c>
      <c r="T778" s="228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9" t="s">
        <v>195</v>
      </c>
      <c r="AT778" s="229" t="s">
        <v>145</v>
      </c>
      <c r="AU778" s="229" t="s">
        <v>83</v>
      </c>
      <c r="AY778" s="17" t="s">
        <v>143</v>
      </c>
      <c r="BE778" s="230">
        <f>IF(N778="základní",J778,0)</f>
        <v>0</v>
      </c>
      <c r="BF778" s="230">
        <f>IF(N778="snížená",J778,0)</f>
        <v>0</v>
      </c>
      <c r="BG778" s="230">
        <f>IF(N778="zákl. přenesená",J778,0)</f>
        <v>0</v>
      </c>
      <c r="BH778" s="230">
        <f>IF(N778="sníž. přenesená",J778,0)</f>
        <v>0</v>
      </c>
      <c r="BI778" s="230">
        <f>IF(N778="nulová",J778,0)</f>
        <v>0</v>
      </c>
      <c r="BJ778" s="17" t="s">
        <v>81</v>
      </c>
      <c r="BK778" s="230">
        <f>ROUND(I778*H778,2)</f>
        <v>0</v>
      </c>
      <c r="BL778" s="17" t="s">
        <v>195</v>
      </c>
      <c r="BM778" s="229" t="s">
        <v>1132</v>
      </c>
    </row>
    <row r="779" s="2" customFormat="1">
      <c r="A779" s="38"/>
      <c r="B779" s="39"/>
      <c r="C779" s="40"/>
      <c r="D779" s="231" t="s">
        <v>151</v>
      </c>
      <c r="E779" s="40"/>
      <c r="F779" s="232" t="s">
        <v>1133</v>
      </c>
      <c r="G779" s="40"/>
      <c r="H779" s="40"/>
      <c r="I779" s="233"/>
      <c r="J779" s="40"/>
      <c r="K779" s="40"/>
      <c r="L779" s="44"/>
      <c r="M779" s="234"/>
      <c r="N779" s="235"/>
      <c r="O779" s="91"/>
      <c r="P779" s="91"/>
      <c r="Q779" s="91"/>
      <c r="R779" s="91"/>
      <c r="S779" s="91"/>
      <c r="T779" s="92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17" t="s">
        <v>151</v>
      </c>
      <c r="AU779" s="17" t="s">
        <v>83</v>
      </c>
    </row>
    <row r="780" s="2" customFormat="1" ht="21.75" customHeight="1">
      <c r="A780" s="38"/>
      <c r="B780" s="39"/>
      <c r="C780" s="218" t="s">
        <v>1134</v>
      </c>
      <c r="D780" s="218" t="s">
        <v>145</v>
      </c>
      <c r="E780" s="219" t="s">
        <v>1135</v>
      </c>
      <c r="F780" s="220" t="s">
        <v>1136</v>
      </c>
      <c r="G780" s="221" t="s">
        <v>215</v>
      </c>
      <c r="H780" s="222">
        <v>7</v>
      </c>
      <c r="I780" s="223"/>
      <c r="J780" s="224">
        <f>ROUND(I780*H780,2)</f>
        <v>0</v>
      </c>
      <c r="K780" s="220" t="s">
        <v>149</v>
      </c>
      <c r="L780" s="44"/>
      <c r="M780" s="225" t="s">
        <v>1</v>
      </c>
      <c r="N780" s="226" t="s">
        <v>38</v>
      </c>
      <c r="O780" s="91"/>
      <c r="P780" s="227">
        <f>O780*H780</f>
        <v>0</v>
      </c>
      <c r="Q780" s="227">
        <v>0</v>
      </c>
      <c r="R780" s="227">
        <f>Q780*H780</f>
        <v>0</v>
      </c>
      <c r="S780" s="227">
        <v>0</v>
      </c>
      <c r="T780" s="228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9" t="s">
        <v>195</v>
      </c>
      <c r="AT780" s="229" t="s">
        <v>145</v>
      </c>
      <c r="AU780" s="229" t="s">
        <v>83</v>
      </c>
      <c r="AY780" s="17" t="s">
        <v>143</v>
      </c>
      <c r="BE780" s="230">
        <f>IF(N780="základní",J780,0)</f>
        <v>0</v>
      </c>
      <c r="BF780" s="230">
        <f>IF(N780="snížená",J780,0)</f>
        <v>0</v>
      </c>
      <c r="BG780" s="230">
        <f>IF(N780="zákl. přenesená",J780,0)</f>
        <v>0</v>
      </c>
      <c r="BH780" s="230">
        <f>IF(N780="sníž. přenesená",J780,0)</f>
        <v>0</v>
      </c>
      <c r="BI780" s="230">
        <f>IF(N780="nulová",J780,0)</f>
        <v>0</v>
      </c>
      <c r="BJ780" s="17" t="s">
        <v>81</v>
      </c>
      <c r="BK780" s="230">
        <f>ROUND(I780*H780,2)</f>
        <v>0</v>
      </c>
      <c r="BL780" s="17" t="s">
        <v>195</v>
      </c>
      <c r="BM780" s="229" t="s">
        <v>1137</v>
      </c>
    </row>
    <row r="781" s="2" customFormat="1">
      <c r="A781" s="38"/>
      <c r="B781" s="39"/>
      <c r="C781" s="40"/>
      <c r="D781" s="231" t="s">
        <v>151</v>
      </c>
      <c r="E781" s="40"/>
      <c r="F781" s="232" t="s">
        <v>1138</v>
      </c>
      <c r="G781" s="40"/>
      <c r="H781" s="40"/>
      <c r="I781" s="233"/>
      <c r="J781" s="40"/>
      <c r="K781" s="40"/>
      <c r="L781" s="44"/>
      <c r="M781" s="234"/>
      <c r="N781" s="235"/>
      <c r="O781" s="91"/>
      <c r="P781" s="91"/>
      <c r="Q781" s="91"/>
      <c r="R781" s="91"/>
      <c r="S781" s="91"/>
      <c r="T781" s="92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151</v>
      </c>
      <c r="AU781" s="17" t="s">
        <v>83</v>
      </c>
    </row>
    <row r="782" s="2" customFormat="1" ht="24.15" customHeight="1">
      <c r="A782" s="38"/>
      <c r="B782" s="39"/>
      <c r="C782" s="218" t="s">
        <v>684</v>
      </c>
      <c r="D782" s="218" t="s">
        <v>145</v>
      </c>
      <c r="E782" s="219" t="s">
        <v>1139</v>
      </c>
      <c r="F782" s="220" t="s">
        <v>1140</v>
      </c>
      <c r="G782" s="221" t="s">
        <v>180</v>
      </c>
      <c r="H782" s="222">
        <v>73.951999999999998</v>
      </c>
      <c r="I782" s="223"/>
      <c r="J782" s="224">
        <f>ROUND(I782*H782,2)</f>
        <v>0</v>
      </c>
      <c r="K782" s="220" t="s">
        <v>149</v>
      </c>
      <c r="L782" s="44"/>
      <c r="M782" s="225" t="s">
        <v>1</v>
      </c>
      <c r="N782" s="226" t="s">
        <v>38</v>
      </c>
      <c r="O782" s="91"/>
      <c r="P782" s="227">
        <f>O782*H782</f>
        <v>0</v>
      </c>
      <c r="Q782" s="227">
        <v>0</v>
      </c>
      <c r="R782" s="227">
        <f>Q782*H782</f>
        <v>0</v>
      </c>
      <c r="S782" s="227">
        <v>0</v>
      </c>
      <c r="T782" s="228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9" t="s">
        <v>195</v>
      </c>
      <c r="AT782" s="229" t="s">
        <v>145</v>
      </c>
      <c r="AU782" s="229" t="s">
        <v>83</v>
      </c>
      <c r="AY782" s="17" t="s">
        <v>143</v>
      </c>
      <c r="BE782" s="230">
        <f>IF(N782="základní",J782,0)</f>
        <v>0</v>
      </c>
      <c r="BF782" s="230">
        <f>IF(N782="snížená",J782,0)</f>
        <v>0</v>
      </c>
      <c r="BG782" s="230">
        <f>IF(N782="zákl. přenesená",J782,0)</f>
        <v>0</v>
      </c>
      <c r="BH782" s="230">
        <f>IF(N782="sníž. přenesená",J782,0)</f>
        <v>0</v>
      </c>
      <c r="BI782" s="230">
        <f>IF(N782="nulová",J782,0)</f>
        <v>0</v>
      </c>
      <c r="BJ782" s="17" t="s">
        <v>81</v>
      </c>
      <c r="BK782" s="230">
        <f>ROUND(I782*H782,2)</f>
        <v>0</v>
      </c>
      <c r="BL782" s="17" t="s">
        <v>195</v>
      </c>
      <c r="BM782" s="229" t="s">
        <v>1141</v>
      </c>
    </row>
    <row r="783" s="2" customFormat="1">
      <c r="A783" s="38"/>
      <c r="B783" s="39"/>
      <c r="C783" s="40"/>
      <c r="D783" s="231" t="s">
        <v>151</v>
      </c>
      <c r="E783" s="40"/>
      <c r="F783" s="232" t="s">
        <v>1142</v>
      </c>
      <c r="G783" s="40"/>
      <c r="H783" s="40"/>
      <c r="I783" s="233"/>
      <c r="J783" s="40"/>
      <c r="K783" s="40"/>
      <c r="L783" s="44"/>
      <c r="M783" s="234"/>
      <c r="N783" s="235"/>
      <c r="O783" s="91"/>
      <c r="P783" s="91"/>
      <c r="Q783" s="91"/>
      <c r="R783" s="91"/>
      <c r="S783" s="91"/>
      <c r="T783" s="92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151</v>
      </c>
      <c r="AU783" s="17" t="s">
        <v>83</v>
      </c>
    </row>
    <row r="784" s="2" customFormat="1" ht="24.15" customHeight="1">
      <c r="A784" s="38"/>
      <c r="B784" s="39"/>
      <c r="C784" s="218" t="s">
        <v>1143</v>
      </c>
      <c r="D784" s="218" t="s">
        <v>145</v>
      </c>
      <c r="E784" s="219" t="s">
        <v>1144</v>
      </c>
      <c r="F784" s="220" t="s">
        <v>1145</v>
      </c>
      <c r="G784" s="221" t="s">
        <v>167</v>
      </c>
      <c r="H784" s="222">
        <v>2.3940000000000001</v>
      </c>
      <c r="I784" s="223"/>
      <c r="J784" s="224">
        <f>ROUND(I784*H784,2)</f>
        <v>0</v>
      </c>
      <c r="K784" s="220" t="s">
        <v>149</v>
      </c>
      <c r="L784" s="44"/>
      <c r="M784" s="225" t="s">
        <v>1</v>
      </c>
      <c r="N784" s="226" t="s">
        <v>38</v>
      </c>
      <c r="O784" s="91"/>
      <c r="P784" s="227">
        <f>O784*H784</f>
        <v>0</v>
      </c>
      <c r="Q784" s="227">
        <v>0</v>
      </c>
      <c r="R784" s="227">
        <f>Q784*H784</f>
        <v>0</v>
      </c>
      <c r="S784" s="227">
        <v>0</v>
      </c>
      <c r="T784" s="228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9" t="s">
        <v>195</v>
      </c>
      <c r="AT784" s="229" t="s">
        <v>145</v>
      </c>
      <c r="AU784" s="229" t="s">
        <v>83</v>
      </c>
      <c r="AY784" s="17" t="s">
        <v>143</v>
      </c>
      <c r="BE784" s="230">
        <f>IF(N784="základní",J784,0)</f>
        <v>0</v>
      </c>
      <c r="BF784" s="230">
        <f>IF(N784="snížená",J784,0)</f>
        <v>0</v>
      </c>
      <c r="BG784" s="230">
        <f>IF(N784="zákl. přenesená",J784,0)</f>
        <v>0</v>
      </c>
      <c r="BH784" s="230">
        <f>IF(N784="sníž. přenesená",J784,0)</f>
        <v>0</v>
      </c>
      <c r="BI784" s="230">
        <f>IF(N784="nulová",J784,0)</f>
        <v>0</v>
      </c>
      <c r="BJ784" s="17" t="s">
        <v>81</v>
      </c>
      <c r="BK784" s="230">
        <f>ROUND(I784*H784,2)</f>
        <v>0</v>
      </c>
      <c r="BL784" s="17" t="s">
        <v>195</v>
      </c>
      <c r="BM784" s="229" t="s">
        <v>1146</v>
      </c>
    </row>
    <row r="785" s="2" customFormat="1">
      <c r="A785" s="38"/>
      <c r="B785" s="39"/>
      <c r="C785" s="40"/>
      <c r="D785" s="231" t="s">
        <v>151</v>
      </c>
      <c r="E785" s="40"/>
      <c r="F785" s="232" t="s">
        <v>1147</v>
      </c>
      <c r="G785" s="40"/>
      <c r="H785" s="40"/>
      <c r="I785" s="233"/>
      <c r="J785" s="40"/>
      <c r="K785" s="40"/>
      <c r="L785" s="44"/>
      <c r="M785" s="234"/>
      <c r="N785" s="235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151</v>
      </c>
      <c r="AU785" s="17" t="s">
        <v>83</v>
      </c>
    </row>
    <row r="786" s="12" customFormat="1" ht="22.8" customHeight="1">
      <c r="A786" s="12"/>
      <c r="B786" s="202"/>
      <c r="C786" s="203"/>
      <c r="D786" s="204" t="s">
        <v>72</v>
      </c>
      <c r="E786" s="216" t="s">
        <v>1148</v>
      </c>
      <c r="F786" s="216" t="s">
        <v>1149</v>
      </c>
      <c r="G786" s="203"/>
      <c r="H786" s="203"/>
      <c r="I786" s="206"/>
      <c r="J786" s="217">
        <f>BK786</f>
        <v>0</v>
      </c>
      <c r="K786" s="203"/>
      <c r="L786" s="208"/>
      <c r="M786" s="209"/>
      <c r="N786" s="210"/>
      <c r="O786" s="210"/>
      <c r="P786" s="211">
        <f>P787</f>
        <v>0</v>
      </c>
      <c r="Q786" s="210"/>
      <c r="R786" s="211">
        <f>R787</f>
        <v>0</v>
      </c>
      <c r="S786" s="210"/>
      <c r="T786" s="212">
        <f>T787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3" t="s">
        <v>83</v>
      </c>
      <c r="AT786" s="214" t="s">
        <v>72</v>
      </c>
      <c r="AU786" s="214" t="s">
        <v>81</v>
      </c>
      <c r="AY786" s="213" t="s">
        <v>143</v>
      </c>
      <c r="BK786" s="215">
        <f>BK787</f>
        <v>0</v>
      </c>
    </row>
    <row r="787" s="2" customFormat="1" ht="16.5" customHeight="1">
      <c r="A787" s="38"/>
      <c r="B787" s="39"/>
      <c r="C787" s="218" t="s">
        <v>691</v>
      </c>
      <c r="D787" s="218" t="s">
        <v>145</v>
      </c>
      <c r="E787" s="219" t="s">
        <v>1150</v>
      </c>
      <c r="F787" s="220" t="s">
        <v>1151</v>
      </c>
      <c r="G787" s="221" t="s">
        <v>1152</v>
      </c>
      <c r="H787" s="222">
        <v>1</v>
      </c>
      <c r="I787" s="223"/>
      <c r="J787" s="224">
        <f>ROUND(I787*H787,2)</f>
        <v>0</v>
      </c>
      <c r="K787" s="220" t="s">
        <v>1</v>
      </c>
      <c r="L787" s="44"/>
      <c r="M787" s="225" t="s">
        <v>1</v>
      </c>
      <c r="N787" s="226" t="s">
        <v>38</v>
      </c>
      <c r="O787" s="91"/>
      <c r="P787" s="227">
        <f>O787*H787</f>
        <v>0</v>
      </c>
      <c r="Q787" s="227">
        <v>0</v>
      </c>
      <c r="R787" s="227">
        <f>Q787*H787</f>
        <v>0</v>
      </c>
      <c r="S787" s="227">
        <v>0</v>
      </c>
      <c r="T787" s="228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9" t="s">
        <v>195</v>
      </c>
      <c r="AT787" s="229" t="s">
        <v>145</v>
      </c>
      <c r="AU787" s="229" t="s">
        <v>83</v>
      </c>
      <c r="AY787" s="17" t="s">
        <v>143</v>
      </c>
      <c r="BE787" s="230">
        <f>IF(N787="základní",J787,0)</f>
        <v>0</v>
      </c>
      <c r="BF787" s="230">
        <f>IF(N787="snížená",J787,0)</f>
        <v>0</v>
      </c>
      <c r="BG787" s="230">
        <f>IF(N787="zákl. přenesená",J787,0)</f>
        <v>0</v>
      </c>
      <c r="BH787" s="230">
        <f>IF(N787="sníž. přenesená",J787,0)</f>
        <v>0</v>
      </c>
      <c r="BI787" s="230">
        <f>IF(N787="nulová",J787,0)</f>
        <v>0</v>
      </c>
      <c r="BJ787" s="17" t="s">
        <v>81</v>
      </c>
      <c r="BK787" s="230">
        <f>ROUND(I787*H787,2)</f>
        <v>0</v>
      </c>
      <c r="BL787" s="17" t="s">
        <v>195</v>
      </c>
      <c r="BM787" s="229" t="s">
        <v>1153</v>
      </c>
    </row>
    <row r="788" s="12" customFormat="1" ht="22.8" customHeight="1">
      <c r="A788" s="12"/>
      <c r="B788" s="202"/>
      <c r="C788" s="203"/>
      <c r="D788" s="204" t="s">
        <v>72</v>
      </c>
      <c r="E788" s="216" t="s">
        <v>1154</v>
      </c>
      <c r="F788" s="216" t="s">
        <v>1155</v>
      </c>
      <c r="G788" s="203"/>
      <c r="H788" s="203"/>
      <c r="I788" s="206"/>
      <c r="J788" s="217">
        <f>BK788</f>
        <v>0</v>
      </c>
      <c r="K788" s="203"/>
      <c r="L788" s="208"/>
      <c r="M788" s="209"/>
      <c r="N788" s="210"/>
      <c r="O788" s="210"/>
      <c r="P788" s="211">
        <f>SUM(P789:P861)</f>
        <v>0</v>
      </c>
      <c r="Q788" s="210"/>
      <c r="R788" s="211">
        <f>SUM(R789:R861)</f>
        <v>0</v>
      </c>
      <c r="S788" s="210"/>
      <c r="T788" s="212">
        <f>SUM(T789:T861)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3" t="s">
        <v>83</v>
      </c>
      <c r="AT788" s="214" t="s">
        <v>72</v>
      </c>
      <c r="AU788" s="214" t="s">
        <v>81</v>
      </c>
      <c r="AY788" s="213" t="s">
        <v>143</v>
      </c>
      <c r="BK788" s="215">
        <f>SUM(BK789:BK861)</f>
        <v>0</v>
      </c>
    </row>
    <row r="789" s="2" customFormat="1" ht="16.5" customHeight="1">
      <c r="A789" s="38"/>
      <c r="B789" s="39"/>
      <c r="C789" s="218" t="s">
        <v>1156</v>
      </c>
      <c r="D789" s="218" t="s">
        <v>145</v>
      </c>
      <c r="E789" s="219" t="s">
        <v>1157</v>
      </c>
      <c r="F789" s="220" t="s">
        <v>1158</v>
      </c>
      <c r="G789" s="221" t="s">
        <v>180</v>
      </c>
      <c r="H789" s="222">
        <v>394.25599999999997</v>
      </c>
      <c r="I789" s="223"/>
      <c r="J789" s="224">
        <f>ROUND(I789*H789,2)</f>
        <v>0</v>
      </c>
      <c r="K789" s="220" t="s">
        <v>149</v>
      </c>
      <c r="L789" s="44"/>
      <c r="M789" s="225" t="s">
        <v>1</v>
      </c>
      <c r="N789" s="226" t="s">
        <v>38</v>
      </c>
      <c r="O789" s="91"/>
      <c r="P789" s="227">
        <f>O789*H789</f>
        <v>0</v>
      </c>
      <c r="Q789" s="227">
        <v>0</v>
      </c>
      <c r="R789" s="227">
        <f>Q789*H789</f>
        <v>0</v>
      </c>
      <c r="S789" s="227">
        <v>0</v>
      </c>
      <c r="T789" s="228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9" t="s">
        <v>195</v>
      </c>
      <c r="AT789" s="229" t="s">
        <v>145</v>
      </c>
      <c r="AU789" s="229" t="s">
        <v>83</v>
      </c>
      <c r="AY789" s="17" t="s">
        <v>143</v>
      </c>
      <c r="BE789" s="230">
        <f>IF(N789="základní",J789,0)</f>
        <v>0</v>
      </c>
      <c r="BF789" s="230">
        <f>IF(N789="snížená",J789,0)</f>
        <v>0</v>
      </c>
      <c r="BG789" s="230">
        <f>IF(N789="zákl. přenesená",J789,0)</f>
        <v>0</v>
      </c>
      <c r="BH789" s="230">
        <f>IF(N789="sníž. přenesená",J789,0)</f>
        <v>0</v>
      </c>
      <c r="BI789" s="230">
        <f>IF(N789="nulová",J789,0)</f>
        <v>0</v>
      </c>
      <c r="BJ789" s="17" t="s">
        <v>81</v>
      </c>
      <c r="BK789" s="230">
        <f>ROUND(I789*H789,2)</f>
        <v>0</v>
      </c>
      <c r="BL789" s="17" t="s">
        <v>195</v>
      </c>
      <c r="BM789" s="229" t="s">
        <v>1159</v>
      </c>
    </row>
    <row r="790" s="2" customFormat="1">
      <c r="A790" s="38"/>
      <c r="B790" s="39"/>
      <c r="C790" s="40"/>
      <c r="D790" s="231" t="s">
        <v>151</v>
      </c>
      <c r="E790" s="40"/>
      <c r="F790" s="232" t="s">
        <v>1160</v>
      </c>
      <c r="G790" s="40"/>
      <c r="H790" s="40"/>
      <c r="I790" s="233"/>
      <c r="J790" s="40"/>
      <c r="K790" s="40"/>
      <c r="L790" s="44"/>
      <c r="M790" s="234"/>
      <c r="N790" s="235"/>
      <c r="O790" s="91"/>
      <c r="P790" s="91"/>
      <c r="Q790" s="91"/>
      <c r="R790" s="91"/>
      <c r="S790" s="91"/>
      <c r="T790" s="92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7" t="s">
        <v>151</v>
      </c>
      <c r="AU790" s="17" t="s">
        <v>83</v>
      </c>
    </row>
    <row r="791" s="15" customFormat="1">
      <c r="A791" s="15"/>
      <c r="B791" s="270"/>
      <c r="C791" s="271"/>
      <c r="D791" s="238" t="s">
        <v>153</v>
      </c>
      <c r="E791" s="272" t="s">
        <v>1</v>
      </c>
      <c r="F791" s="273" t="s">
        <v>1161</v>
      </c>
      <c r="G791" s="271"/>
      <c r="H791" s="272" t="s">
        <v>1</v>
      </c>
      <c r="I791" s="274"/>
      <c r="J791" s="271"/>
      <c r="K791" s="271"/>
      <c r="L791" s="275"/>
      <c r="M791" s="276"/>
      <c r="N791" s="277"/>
      <c r="O791" s="277"/>
      <c r="P791" s="277"/>
      <c r="Q791" s="277"/>
      <c r="R791" s="277"/>
      <c r="S791" s="277"/>
      <c r="T791" s="278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79" t="s">
        <v>153</v>
      </c>
      <c r="AU791" s="279" t="s">
        <v>83</v>
      </c>
      <c r="AV791" s="15" t="s">
        <v>81</v>
      </c>
      <c r="AW791" s="15" t="s">
        <v>30</v>
      </c>
      <c r="AX791" s="15" t="s">
        <v>73</v>
      </c>
      <c r="AY791" s="279" t="s">
        <v>143</v>
      </c>
    </row>
    <row r="792" s="13" customFormat="1">
      <c r="A792" s="13"/>
      <c r="B792" s="236"/>
      <c r="C792" s="237"/>
      <c r="D792" s="238" t="s">
        <v>153</v>
      </c>
      <c r="E792" s="239" t="s">
        <v>1</v>
      </c>
      <c r="F792" s="240" t="s">
        <v>1162</v>
      </c>
      <c r="G792" s="237"/>
      <c r="H792" s="241">
        <v>89.879999999999995</v>
      </c>
      <c r="I792" s="242"/>
      <c r="J792" s="237"/>
      <c r="K792" s="237"/>
      <c r="L792" s="243"/>
      <c r="M792" s="244"/>
      <c r="N792" s="245"/>
      <c r="O792" s="245"/>
      <c r="P792" s="245"/>
      <c r="Q792" s="245"/>
      <c r="R792" s="245"/>
      <c r="S792" s="245"/>
      <c r="T792" s="24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7" t="s">
        <v>153</v>
      </c>
      <c r="AU792" s="247" t="s">
        <v>83</v>
      </c>
      <c r="AV792" s="13" t="s">
        <v>83</v>
      </c>
      <c r="AW792" s="13" t="s">
        <v>30</v>
      </c>
      <c r="AX792" s="13" t="s">
        <v>73</v>
      </c>
      <c r="AY792" s="247" t="s">
        <v>143</v>
      </c>
    </row>
    <row r="793" s="13" customFormat="1">
      <c r="A793" s="13"/>
      <c r="B793" s="236"/>
      <c r="C793" s="237"/>
      <c r="D793" s="238" t="s">
        <v>153</v>
      </c>
      <c r="E793" s="239" t="s">
        <v>1</v>
      </c>
      <c r="F793" s="240" t="s">
        <v>1163</v>
      </c>
      <c r="G793" s="237"/>
      <c r="H793" s="241">
        <v>-3.2250000000000001</v>
      </c>
      <c r="I793" s="242"/>
      <c r="J793" s="237"/>
      <c r="K793" s="237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153</v>
      </c>
      <c r="AU793" s="247" t="s">
        <v>83</v>
      </c>
      <c r="AV793" s="13" t="s">
        <v>83</v>
      </c>
      <c r="AW793" s="13" t="s">
        <v>30</v>
      </c>
      <c r="AX793" s="13" t="s">
        <v>73</v>
      </c>
      <c r="AY793" s="247" t="s">
        <v>143</v>
      </c>
    </row>
    <row r="794" s="13" customFormat="1">
      <c r="A794" s="13"/>
      <c r="B794" s="236"/>
      <c r="C794" s="237"/>
      <c r="D794" s="238" t="s">
        <v>153</v>
      </c>
      <c r="E794" s="239" t="s">
        <v>1</v>
      </c>
      <c r="F794" s="240" t="s">
        <v>373</v>
      </c>
      <c r="G794" s="237"/>
      <c r="H794" s="241">
        <v>-8.5310000000000006</v>
      </c>
      <c r="I794" s="242"/>
      <c r="J794" s="237"/>
      <c r="K794" s="237"/>
      <c r="L794" s="243"/>
      <c r="M794" s="244"/>
      <c r="N794" s="245"/>
      <c r="O794" s="245"/>
      <c r="P794" s="245"/>
      <c r="Q794" s="245"/>
      <c r="R794" s="245"/>
      <c r="S794" s="245"/>
      <c r="T794" s="24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7" t="s">
        <v>153</v>
      </c>
      <c r="AU794" s="247" t="s">
        <v>83</v>
      </c>
      <c r="AV794" s="13" t="s">
        <v>83</v>
      </c>
      <c r="AW794" s="13" t="s">
        <v>30</v>
      </c>
      <c r="AX794" s="13" t="s">
        <v>73</v>
      </c>
      <c r="AY794" s="247" t="s">
        <v>143</v>
      </c>
    </row>
    <row r="795" s="13" customFormat="1">
      <c r="A795" s="13"/>
      <c r="B795" s="236"/>
      <c r="C795" s="237"/>
      <c r="D795" s="238" t="s">
        <v>153</v>
      </c>
      <c r="E795" s="239" t="s">
        <v>1</v>
      </c>
      <c r="F795" s="240" t="s">
        <v>1164</v>
      </c>
      <c r="G795" s="237"/>
      <c r="H795" s="241">
        <v>104.051</v>
      </c>
      <c r="I795" s="242"/>
      <c r="J795" s="237"/>
      <c r="K795" s="237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153</v>
      </c>
      <c r="AU795" s="247" t="s">
        <v>83</v>
      </c>
      <c r="AV795" s="13" t="s">
        <v>83</v>
      </c>
      <c r="AW795" s="13" t="s">
        <v>30</v>
      </c>
      <c r="AX795" s="13" t="s">
        <v>73</v>
      </c>
      <c r="AY795" s="247" t="s">
        <v>143</v>
      </c>
    </row>
    <row r="796" s="13" customFormat="1">
      <c r="A796" s="13"/>
      <c r="B796" s="236"/>
      <c r="C796" s="237"/>
      <c r="D796" s="238" t="s">
        <v>153</v>
      </c>
      <c r="E796" s="239" t="s">
        <v>1</v>
      </c>
      <c r="F796" s="240" t="s">
        <v>1163</v>
      </c>
      <c r="G796" s="237"/>
      <c r="H796" s="241">
        <v>-3.2250000000000001</v>
      </c>
      <c r="I796" s="242"/>
      <c r="J796" s="237"/>
      <c r="K796" s="237"/>
      <c r="L796" s="243"/>
      <c r="M796" s="244"/>
      <c r="N796" s="245"/>
      <c r="O796" s="245"/>
      <c r="P796" s="245"/>
      <c r="Q796" s="245"/>
      <c r="R796" s="245"/>
      <c r="S796" s="245"/>
      <c r="T796" s="24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7" t="s">
        <v>153</v>
      </c>
      <c r="AU796" s="247" t="s">
        <v>83</v>
      </c>
      <c r="AV796" s="13" t="s">
        <v>83</v>
      </c>
      <c r="AW796" s="13" t="s">
        <v>30</v>
      </c>
      <c r="AX796" s="13" t="s">
        <v>73</v>
      </c>
      <c r="AY796" s="247" t="s">
        <v>143</v>
      </c>
    </row>
    <row r="797" s="13" customFormat="1">
      <c r="A797" s="13"/>
      <c r="B797" s="236"/>
      <c r="C797" s="237"/>
      <c r="D797" s="238" t="s">
        <v>153</v>
      </c>
      <c r="E797" s="239" t="s">
        <v>1</v>
      </c>
      <c r="F797" s="240" t="s">
        <v>1165</v>
      </c>
      <c r="G797" s="237"/>
      <c r="H797" s="241">
        <v>-2.8799999999999999</v>
      </c>
      <c r="I797" s="242"/>
      <c r="J797" s="237"/>
      <c r="K797" s="237"/>
      <c r="L797" s="243"/>
      <c r="M797" s="244"/>
      <c r="N797" s="245"/>
      <c r="O797" s="245"/>
      <c r="P797" s="245"/>
      <c r="Q797" s="245"/>
      <c r="R797" s="245"/>
      <c r="S797" s="245"/>
      <c r="T797" s="24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7" t="s">
        <v>153</v>
      </c>
      <c r="AU797" s="247" t="s">
        <v>83</v>
      </c>
      <c r="AV797" s="13" t="s">
        <v>83</v>
      </c>
      <c r="AW797" s="13" t="s">
        <v>30</v>
      </c>
      <c r="AX797" s="13" t="s">
        <v>73</v>
      </c>
      <c r="AY797" s="247" t="s">
        <v>143</v>
      </c>
    </row>
    <row r="798" s="13" customFormat="1">
      <c r="A798" s="13"/>
      <c r="B798" s="236"/>
      <c r="C798" s="237"/>
      <c r="D798" s="238" t="s">
        <v>153</v>
      </c>
      <c r="E798" s="239" t="s">
        <v>1</v>
      </c>
      <c r="F798" s="240" t="s">
        <v>1166</v>
      </c>
      <c r="G798" s="237"/>
      <c r="H798" s="241">
        <v>2.1000000000000001</v>
      </c>
      <c r="I798" s="242"/>
      <c r="J798" s="237"/>
      <c r="K798" s="237"/>
      <c r="L798" s="243"/>
      <c r="M798" s="244"/>
      <c r="N798" s="245"/>
      <c r="O798" s="245"/>
      <c r="P798" s="245"/>
      <c r="Q798" s="245"/>
      <c r="R798" s="245"/>
      <c r="S798" s="245"/>
      <c r="T798" s="24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7" t="s">
        <v>153</v>
      </c>
      <c r="AU798" s="247" t="s">
        <v>83</v>
      </c>
      <c r="AV798" s="13" t="s">
        <v>83</v>
      </c>
      <c r="AW798" s="13" t="s">
        <v>30</v>
      </c>
      <c r="AX798" s="13" t="s">
        <v>73</v>
      </c>
      <c r="AY798" s="247" t="s">
        <v>143</v>
      </c>
    </row>
    <row r="799" s="13" customFormat="1">
      <c r="A799" s="13"/>
      <c r="B799" s="236"/>
      <c r="C799" s="237"/>
      <c r="D799" s="238" t="s">
        <v>153</v>
      </c>
      <c r="E799" s="239" t="s">
        <v>1</v>
      </c>
      <c r="F799" s="240" t="s">
        <v>1167</v>
      </c>
      <c r="G799" s="237"/>
      <c r="H799" s="241">
        <v>36.247</v>
      </c>
      <c r="I799" s="242"/>
      <c r="J799" s="237"/>
      <c r="K799" s="237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153</v>
      </c>
      <c r="AU799" s="247" t="s">
        <v>83</v>
      </c>
      <c r="AV799" s="13" t="s">
        <v>83</v>
      </c>
      <c r="AW799" s="13" t="s">
        <v>30</v>
      </c>
      <c r="AX799" s="13" t="s">
        <v>73</v>
      </c>
      <c r="AY799" s="247" t="s">
        <v>143</v>
      </c>
    </row>
    <row r="800" s="13" customFormat="1">
      <c r="A800" s="13"/>
      <c r="B800" s="236"/>
      <c r="C800" s="237"/>
      <c r="D800" s="238" t="s">
        <v>153</v>
      </c>
      <c r="E800" s="239" t="s">
        <v>1</v>
      </c>
      <c r="F800" s="240" t="s">
        <v>1168</v>
      </c>
      <c r="G800" s="237"/>
      <c r="H800" s="241">
        <v>-2.222</v>
      </c>
      <c r="I800" s="242"/>
      <c r="J800" s="237"/>
      <c r="K800" s="237"/>
      <c r="L800" s="243"/>
      <c r="M800" s="244"/>
      <c r="N800" s="245"/>
      <c r="O800" s="245"/>
      <c r="P800" s="245"/>
      <c r="Q800" s="245"/>
      <c r="R800" s="245"/>
      <c r="S800" s="245"/>
      <c r="T800" s="24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7" t="s">
        <v>153</v>
      </c>
      <c r="AU800" s="247" t="s">
        <v>83</v>
      </c>
      <c r="AV800" s="13" t="s">
        <v>83</v>
      </c>
      <c r="AW800" s="13" t="s">
        <v>30</v>
      </c>
      <c r="AX800" s="13" t="s">
        <v>73</v>
      </c>
      <c r="AY800" s="247" t="s">
        <v>143</v>
      </c>
    </row>
    <row r="801" s="13" customFormat="1">
      <c r="A801" s="13"/>
      <c r="B801" s="236"/>
      <c r="C801" s="237"/>
      <c r="D801" s="238" t="s">
        <v>153</v>
      </c>
      <c r="E801" s="239" t="s">
        <v>1</v>
      </c>
      <c r="F801" s="240" t="s">
        <v>1169</v>
      </c>
      <c r="G801" s="237"/>
      <c r="H801" s="241">
        <v>-0.95999999999999996</v>
      </c>
      <c r="I801" s="242"/>
      <c r="J801" s="237"/>
      <c r="K801" s="237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153</v>
      </c>
      <c r="AU801" s="247" t="s">
        <v>83</v>
      </c>
      <c r="AV801" s="13" t="s">
        <v>83</v>
      </c>
      <c r="AW801" s="13" t="s">
        <v>30</v>
      </c>
      <c r="AX801" s="13" t="s">
        <v>73</v>
      </c>
      <c r="AY801" s="247" t="s">
        <v>143</v>
      </c>
    </row>
    <row r="802" s="13" customFormat="1">
      <c r="A802" s="13"/>
      <c r="B802" s="236"/>
      <c r="C802" s="237"/>
      <c r="D802" s="238" t="s">
        <v>153</v>
      </c>
      <c r="E802" s="239" t="s">
        <v>1</v>
      </c>
      <c r="F802" s="240" t="s">
        <v>1170</v>
      </c>
      <c r="G802" s="237"/>
      <c r="H802" s="241">
        <v>0.69999999999999996</v>
      </c>
      <c r="I802" s="242"/>
      <c r="J802" s="237"/>
      <c r="K802" s="237"/>
      <c r="L802" s="243"/>
      <c r="M802" s="244"/>
      <c r="N802" s="245"/>
      <c r="O802" s="245"/>
      <c r="P802" s="245"/>
      <c r="Q802" s="245"/>
      <c r="R802" s="245"/>
      <c r="S802" s="245"/>
      <c r="T802" s="24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7" t="s">
        <v>153</v>
      </c>
      <c r="AU802" s="247" t="s">
        <v>83</v>
      </c>
      <c r="AV802" s="13" t="s">
        <v>83</v>
      </c>
      <c r="AW802" s="13" t="s">
        <v>30</v>
      </c>
      <c r="AX802" s="13" t="s">
        <v>73</v>
      </c>
      <c r="AY802" s="247" t="s">
        <v>143</v>
      </c>
    </row>
    <row r="803" s="13" customFormat="1">
      <c r="A803" s="13"/>
      <c r="B803" s="236"/>
      <c r="C803" s="237"/>
      <c r="D803" s="238" t="s">
        <v>153</v>
      </c>
      <c r="E803" s="239" t="s">
        <v>1</v>
      </c>
      <c r="F803" s="240" t="s">
        <v>1171</v>
      </c>
      <c r="G803" s="237"/>
      <c r="H803" s="241">
        <v>38.156999999999996</v>
      </c>
      <c r="I803" s="242"/>
      <c r="J803" s="237"/>
      <c r="K803" s="237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153</v>
      </c>
      <c r="AU803" s="247" t="s">
        <v>83</v>
      </c>
      <c r="AV803" s="13" t="s">
        <v>83</v>
      </c>
      <c r="AW803" s="13" t="s">
        <v>30</v>
      </c>
      <c r="AX803" s="13" t="s">
        <v>73</v>
      </c>
      <c r="AY803" s="247" t="s">
        <v>143</v>
      </c>
    </row>
    <row r="804" s="13" customFormat="1">
      <c r="A804" s="13"/>
      <c r="B804" s="236"/>
      <c r="C804" s="237"/>
      <c r="D804" s="238" t="s">
        <v>153</v>
      </c>
      <c r="E804" s="239" t="s">
        <v>1</v>
      </c>
      <c r="F804" s="240" t="s">
        <v>1169</v>
      </c>
      <c r="G804" s="237"/>
      <c r="H804" s="241">
        <v>-0.95999999999999996</v>
      </c>
      <c r="I804" s="242"/>
      <c r="J804" s="237"/>
      <c r="K804" s="237"/>
      <c r="L804" s="243"/>
      <c r="M804" s="244"/>
      <c r="N804" s="245"/>
      <c r="O804" s="245"/>
      <c r="P804" s="245"/>
      <c r="Q804" s="245"/>
      <c r="R804" s="245"/>
      <c r="S804" s="245"/>
      <c r="T804" s="24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7" t="s">
        <v>153</v>
      </c>
      <c r="AU804" s="247" t="s">
        <v>83</v>
      </c>
      <c r="AV804" s="13" t="s">
        <v>83</v>
      </c>
      <c r="AW804" s="13" t="s">
        <v>30</v>
      </c>
      <c r="AX804" s="13" t="s">
        <v>73</v>
      </c>
      <c r="AY804" s="247" t="s">
        <v>143</v>
      </c>
    </row>
    <row r="805" s="13" customFormat="1">
      <c r="A805" s="13"/>
      <c r="B805" s="236"/>
      <c r="C805" s="237"/>
      <c r="D805" s="238" t="s">
        <v>153</v>
      </c>
      <c r="E805" s="239" t="s">
        <v>1</v>
      </c>
      <c r="F805" s="240" t="s">
        <v>1168</v>
      </c>
      <c r="G805" s="237"/>
      <c r="H805" s="241">
        <v>-2.222</v>
      </c>
      <c r="I805" s="242"/>
      <c r="J805" s="237"/>
      <c r="K805" s="237"/>
      <c r="L805" s="243"/>
      <c r="M805" s="244"/>
      <c r="N805" s="245"/>
      <c r="O805" s="245"/>
      <c r="P805" s="245"/>
      <c r="Q805" s="245"/>
      <c r="R805" s="245"/>
      <c r="S805" s="245"/>
      <c r="T805" s="24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7" t="s">
        <v>153</v>
      </c>
      <c r="AU805" s="247" t="s">
        <v>83</v>
      </c>
      <c r="AV805" s="13" t="s">
        <v>83</v>
      </c>
      <c r="AW805" s="13" t="s">
        <v>30</v>
      </c>
      <c r="AX805" s="13" t="s">
        <v>73</v>
      </c>
      <c r="AY805" s="247" t="s">
        <v>143</v>
      </c>
    </row>
    <row r="806" s="13" customFormat="1">
      <c r="A806" s="13"/>
      <c r="B806" s="236"/>
      <c r="C806" s="237"/>
      <c r="D806" s="238" t="s">
        <v>153</v>
      </c>
      <c r="E806" s="239" t="s">
        <v>1</v>
      </c>
      <c r="F806" s="240" t="s">
        <v>1170</v>
      </c>
      <c r="G806" s="237"/>
      <c r="H806" s="241">
        <v>0.69999999999999996</v>
      </c>
      <c r="I806" s="242"/>
      <c r="J806" s="237"/>
      <c r="K806" s="237"/>
      <c r="L806" s="243"/>
      <c r="M806" s="244"/>
      <c r="N806" s="245"/>
      <c r="O806" s="245"/>
      <c r="P806" s="245"/>
      <c r="Q806" s="245"/>
      <c r="R806" s="245"/>
      <c r="S806" s="245"/>
      <c r="T806" s="24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7" t="s">
        <v>153</v>
      </c>
      <c r="AU806" s="247" t="s">
        <v>83</v>
      </c>
      <c r="AV806" s="13" t="s">
        <v>83</v>
      </c>
      <c r="AW806" s="13" t="s">
        <v>30</v>
      </c>
      <c r="AX806" s="13" t="s">
        <v>73</v>
      </c>
      <c r="AY806" s="247" t="s">
        <v>143</v>
      </c>
    </row>
    <row r="807" s="13" customFormat="1">
      <c r="A807" s="13"/>
      <c r="B807" s="236"/>
      <c r="C807" s="237"/>
      <c r="D807" s="238" t="s">
        <v>153</v>
      </c>
      <c r="E807" s="239" t="s">
        <v>1</v>
      </c>
      <c r="F807" s="240" t="s">
        <v>1172</v>
      </c>
      <c r="G807" s="237"/>
      <c r="H807" s="241">
        <v>10.720000000000001</v>
      </c>
      <c r="I807" s="242"/>
      <c r="J807" s="237"/>
      <c r="K807" s="237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153</v>
      </c>
      <c r="AU807" s="247" t="s">
        <v>83</v>
      </c>
      <c r="AV807" s="13" t="s">
        <v>83</v>
      </c>
      <c r="AW807" s="13" t="s">
        <v>30</v>
      </c>
      <c r="AX807" s="13" t="s">
        <v>73</v>
      </c>
      <c r="AY807" s="247" t="s">
        <v>143</v>
      </c>
    </row>
    <row r="808" s="13" customFormat="1">
      <c r="A808" s="13"/>
      <c r="B808" s="236"/>
      <c r="C808" s="237"/>
      <c r="D808" s="238" t="s">
        <v>153</v>
      </c>
      <c r="E808" s="239" t="s">
        <v>1</v>
      </c>
      <c r="F808" s="240" t="s">
        <v>1173</v>
      </c>
      <c r="G808" s="237"/>
      <c r="H808" s="241">
        <v>-1.3999999999999999</v>
      </c>
      <c r="I808" s="242"/>
      <c r="J808" s="237"/>
      <c r="K808" s="237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153</v>
      </c>
      <c r="AU808" s="247" t="s">
        <v>83</v>
      </c>
      <c r="AV808" s="13" t="s">
        <v>83</v>
      </c>
      <c r="AW808" s="13" t="s">
        <v>30</v>
      </c>
      <c r="AX808" s="13" t="s">
        <v>73</v>
      </c>
      <c r="AY808" s="247" t="s">
        <v>143</v>
      </c>
    </row>
    <row r="809" s="13" customFormat="1">
      <c r="A809" s="13"/>
      <c r="B809" s="236"/>
      <c r="C809" s="237"/>
      <c r="D809" s="238" t="s">
        <v>153</v>
      </c>
      <c r="E809" s="239" t="s">
        <v>1</v>
      </c>
      <c r="F809" s="240" t="s">
        <v>1174</v>
      </c>
      <c r="G809" s="237"/>
      <c r="H809" s="241">
        <v>15.444000000000001</v>
      </c>
      <c r="I809" s="242"/>
      <c r="J809" s="237"/>
      <c r="K809" s="237"/>
      <c r="L809" s="243"/>
      <c r="M809" s="244"/>
      <c r="N809" s="245"/>
      <c r="O809" s="245"/>
      <c r="P809" s="245"/>
      <c r="Q809" s="245"/>
      <c r="R809" s="245"/>
      <c r="S809" s="245"/>
      <c r="T809" s="24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7" t="s">
        <v>153</v>
      </c>
      <c r="AU809" s="247" t="s">
        <v>83</v>
      </c>
      <c r="AV809" s="13" t="s">
        <v>83</v>
      </c>
      <c r="AW809" s="13" t="s">
        <v>30</v>
      </c>
      <c r="AX809" s="13" t="s">
        <v>73</v>
      </c>
      <c r="AY809" s="247" t="s">
        <v>143</v>
      </c>
    </row>
    <row r="810" s="13" customFormat="1">
      <c r="A810" s="13"/>
      <c r="B810" s="236"/>
      <c r="C810" s="237"/>
      <c r="D810" s="238" t="s">
        <v>153</v>
      </c>
      <c r="E810" s="239" t="s">
        <v>1</v>
      </c>
      <c r="F810" s="240" t="s">
        <v>1173</v>
      </c>
      <c r="G810" s="237"/>
      <c r="H810" s="241">
        <v>-1.3999999999999999</v>
      </c>
      <c r="I810" s="242"/>
      <c r="J810" s="237"/>
      <c r="K810" s="237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153</v>
      </c>
      <c r="AU810" s="247" t="s">
        <v>83</v>
      </c>
      <c r="AV810" s="13" t="s">
        <v>83</v>
      </c>
      <c r="AW810" s="13" t="s">
        <v>30</v>
      </c>
      <c r="AX810" s="13" t="s">
        <v>73</v>
      </c>
      <c r="AY810" s="247" t="s">
        <v>143</v>
      </c>
    </row>
    <row r="811" s="13" customFormat="1">
      <c r="A811" s="13"/>
      <c r="B811" s="236"/>
      <c r="C811" s="237"/>
      <c r="D811" s="238" t="s">
        <v>153</v>
      </c>
      <c r="E811" s="239" t="s">
        <v>1</v>
      </c>
      <c r="F811" s="240" t="s">
        <v>1169</v>
      </c>
      <c r="G811" s="237"/>
      <c r="H811" s="241">
        <v>-0.95999999999999996</v>
      </c>
      <c r="I811" s="242"/>
      <c r="J811" s="237"/>
      <c r="K811" s="237"/>
      <c r="L811" s="243"/>
      <c r="M811" s="244"/>
      <c r="N811" s="245"/>
      <c r="O811" s="245"/>
      <c r="P811" s="245"/>
      <c r="Q811" s="245"/>
      <c r="R811" s="245"/>
      <c r="S811" s="245"/>
      <c r="T811" s="24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7" t="s">
        <v>153</v>
      </c>
      <c r="AU811" s="247" t="s">
        <v>83</v>
      </c>
      <c r="AV811" s="13" t="s">
        <v>83</v>
      </c>
      <c r="AW811" s="13" t="s">
        <v>30</v>
      </c>
      <c r="AX811" s="13" t="s">
        <v>73</v>
      </c>
      <c r="AY811" s="247" t="s">
        <v>143</v>
      </c>
    </row>
    <row r="812" s="13" customFormat="1">
      <c r="A812" s="13"/>
      <c r="B812" s="236"/>
      <c r="C812" s="237"/>
      <c r="D812" s="238" t="s">
        <v>153</v>
      </c>
      <c r="E812" s="239" t="s">
        <v>1</v>
      </c>
      <c r="F812" s="240" t="s">
        <v>1175</v>
      </c>
      <c r="G812" s="237"/>
      <c r="H812" s="241">
        <v>0.625</v>
      </c>
      <c r="I812" s="242"/>
      <c r="J812" s="237"/>
      <c r="K812" s="237"/>
      <c r="L812" s="243"/>
      <c r="M812" s="244"/>
      <c r="N812" s="245"/>
      <c r="O812" s="245"/>
      <c r="P812" s="245"/>
      <c r="Q812" s="245"/>
      <c r="R812" s="245"/>
      <c r="S812" s="245"/>
      <c r="T812" s="24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7" t="s">
        <v>153</v>
      </c>
      <c r="AU812" s="247" t="s">
        <v>83</v>
      </c>
      <c r="AV812" s="13" t="s">
        <v>83</v>
      </c>
      <c r="AW812" s="13" t="s">
        <v>30</v>
      </c>
      <c r="AX812" s="13" t="s">
        <v>73</v>
      </c>
      <c r="AY812" s="247" t="s">
        <v>143</v>
      </c>
    </row>
    <row r="813" s="13" customFormat="1">
      <c r="A813" s="13"/>
      <c r="B813" s="236"/>
      <c r="C813" s="237"/>
      <c r="D813" s="238" t="s">
        <v>153</v>
      </c>
      <c r="E813" s="239" t="s">
        <v>1</v>
      </c>
      <c r="F813" s="240" t="s">
        <v>1176</v>
      </c>
      <c r="G813" s="237"/>
      <c r="H813" s="241">
        <v>20.402000000000001</v>
      </c>
      <c r="I813" s="242"/>
      <c r="J813" s="237"/>
      <c r="K813" s="237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153</v>
      </c>
      <c r="AU813" s="247" t="s">
        <v>83</v>
      </c>
      <c r="AV813" s="13" t="s">
        <v>83</v>
      </c>
      <c r="AW813" s="13" t="s">
        <v>30</v>
      </c>
      <c r="AX813" s="13" t="s">
        <v>73</v>
      </c>
      <c r="AY813" s="247" t="s">
        <v>143</v>
      </c>
    </row>
    <row r="814" s="13" customFormat="1">
      <c r="A814" s="13"/>
      <c r="B814" s="236"/>
      <c r="C814" s="237"/>
      <c r="D814" s="238" t="s">
        <v>153</v>
      </c>
      <c r="E814" s="239" t="s">
        <v>1</v>
      </c>
      <c r="F814" s="240" t="s">
        <v>1177</v>
      </c>
      <c r="G814" s="237"/>
      <c r="H814" s="241">
        <v>37.688000000000002</v>
      </c>
      <c r="I814" s="242"/>
      <c r="J814" s="237"/>
      <c r="K814" s="237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153</v>
      </c>
      <c r="AU814" s="247" t="s">
        <v>83</v>
      </c>
      <c r="AV814" s="13" t="s">
        <v>83</v>
      </c>
      <c r="AW814" s="13" t="s">
        <v>30</v>
      </c>
      <c r="AX814" s="13" t="s">
        <v>73</v>
      </c>
      <c r="AY814" s="247" t="s">
        <v>143</v>
      </c>
    </row>
    <row r="815" s="13" customFormat="1">
      <c r="A815" s="13"/>
      <c r="B815" s="236"/>
      <c r="C815" s="237"/>
      <c r="D815" s="238" t="s">
        <v>153</v>
      </c>
      <c r="E815" s="239" t="s">
        <v>1</v>
      </c>
      <c r="F815" s="240" t="s">
        <v>372</v>
      </c>
      <c r="G815" s="237"/>
      <c r="H815" s="241">
        <v>-2.585</v>
      </c>
      <c r="I815" s="242"/>
      <c r="J815" s="237"/>
      <c r="K815" s="237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153</v>
      </c>
      <c r="AU815" s="247" t="s">
        <v>83</v>
      </c>
      <c r="AV815" s="13" t="s">
        <v>83</v>
      </c>
      <c r="AW815" s="13" t="s">
        <v>30</v>
      </c>
      <c r="AX815" s="13" t="s">
        <v>73</v>
      </c>
      <c r="AY815" s="247" t="s">
        <v>143</v>
      </c>
    </row>
    <row r="816" s="13" customFormat="1">
      <c r="A816" s="13"/>
      <c r="B816" s="236"/>
      <c r="C816" s="237"/>
      <c r="D816" s="238" t="s">
        <v>153</v>
      </c>
      <c r="E816" s="239" t="s">
        <v>1</v>
      </c>
      <c r="F816" s="240" t="s">
        <v>1178</v>
      </c>
      <c r="G816" s="237"/>
      <c r="H816" s="241">
        <v>-1.6160000000000001</v>
      </c>
      <c r="I816" s="242"/>
      <c r="J816" s="237"/>
      <c r="K816" s="237"/>
      <c r="L816" s="243"/>
      <c r="M816" s="244"/>
      <c r="N816" s="245"/>
      <c r="O816" s="245"/>
      <c r="P816" s="245"/>
      <c r="Q816" s="245"/>
      <c r="R816" s="245"/>
      <c r="S816" s="245"/>
      <c r="T816" s="24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7" t="s">
        <v>153</v>
      </c>
      <c r="AU816" s="247" t="s">
        <v>83</v>
      </c>
      <c r="AV816" s="13" t="s">
        <v>83</v>
      </c>
      <c r="AW816" s="13" t="s">
        <v>30</v>
      </c>
      <c r="AX816" s="13" t="s">
        <v>73</v>
      </c>
      <c r="AY816" s="247" t="s">
        <v>143</v>
      </c>
    </row>
    <row r="817" s="13" customFormat="1">
      <c r="A817" s="13"/>
      <c r="B817" s="236"/>
      <c r="C817" s="237"/>
      <c r="D817" s="238" t="s">
        <v>153</v>
      </c>
      <c r="E817" s="239" t="s">
        <v>1</v>
      </c>
      <c r="F817" s="240" t="s">
        <v>1179</v>
      </c>
      <c r="G817" s="237"/>
      <c r="H817" s="241">
        <v>-4.0199999999999996</v>
      </c>
      <c r="I817" s="242"/>
      <c r="J817" s="237"/>
      <c r="K817" s="237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153</v>
      </c>
      <c r="AU817" s="247" t="s">
        <v>83</v>
      </c>
      <c r="AV817" s="13" t="s">
        <v>83</v>
      </c>
      <c r="AW817" s="13" t="s">
        <v>30</v>
      </c>
      <c r="AX817" s="13" t="s">
        <v>73</v>
      </c>
      <c r="AY817" s="247" t="s">
        <v>143</v>
      </c>
    </row>
    <row r="818" s="13" customFormat="1">
      <c r="A818" s="13"/>
      <c r="B818" s="236"/>
      <c r="C818" s="237"/>
      <c r="D818" s="238" t="s">
        <v>153</v>
      </c>
      <c r="E818" s="239" t="s">
        <v>1</v>
      </c>
      <c r="F818" s="240" t="s">
        <v>1180</v>
      </c>
      <c r="G818" s="237"/>
      <c r="H818" s="241">
        <v>19.631</v>
      </c>
      <c r="I818" s="242"/>
      <c r="J818" s="237"/>
      <c r="K818" s="237"/>
      <c r="L818" s="243"/>
      <c r="M818" s="244"/>
      <c r="N818" s="245"/>
      <c r="O818" s="245"/>
      <c r="P818" s="245"/>
      <c r="Q818" s="245"/>
      <c r="R818" s="245"/>
      <c r="S818" s="245"/>
      <c r="T818" s="24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7" t="s">
        <v>153</v>
      </c>
      <c r="AU818" s="247" t="s">
        <v>83</v>
      </c>
      <c r="AV818" s="13" t="s">
        <v>83</v>
      </c>
      <c r="AW818" s="13" t="s">
        <v>30</v>
      </c>
      <c r="AX818" s="13" t="s">
        <v>73</v>
      </c>
      <c r="AY818" s="247" t="s">
        <v>143</v>
      </c>
    </row>
    <row r="819" s="13" customFormat="1">
      <c r="A819" s="13"/>
      <c r="B819" s="236"/>
      <c r="C819" s="237"/>
      <c r="D819" s="238" t="s">
        <v>153</v>
      </c>
      <c r="E819" s="239" t="s">
        <v>1</v>
      </c>
      <c r="F819" s="240" t="s">
        <v>1181</v>
      </c>
      <c r="G819" s="237"/>
      <c r="H819" s="241">
        <v>-2.1600000000000001</v>
      </c>
      <c r="I819" s="242"/>
      <c r="J819" s="237"/>
      <c r="K819" s="237"/>
      <c r="L819" s="243"/>
      <c r="M819" s="244"/>
      <c r="N819" s="245"/>
      <c r="O819" s="245"/>
      <c r="P819" s="245"/>
      <c r="Q819" s="245"/>
      <c r="R819" s="245"/>
      <c r="S819" s="245"/>
      <c r="T819" s="24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7" t="s">
        <v>153</v>
      </c>
      <c r="AU819" s="247" t="s">
        <v>83</v>
      </c>
      <c r="AV819" s="13" t="s">
        <v>83</v>
      </c>
      <c r="AW819" s="13" t="s">
        <v>30</v>
      </c>
      <c r="AX819" s="13" t="s">
        <v>73</v>
      </c>
      <c r="AY819" s="247" t="s">
        <v>143</v>
      </c>
    </row>
    <row r="820" s="13" customFormat="1">
      <c r="A820" s="13"/>
      <c r="B820" s="236"/>
      <c r="C820" s="237"/>
      <c r="D820" s="238" t="s">
        <v>153</v>
      </c>
      <c r="E820" s="239" t="s">
        <v>1</v>
      </c>
      <c r="F820" s="240" t="s">
        <v>1182</v>
      </c>
      <c r="G820" s="237"/>
      <c r="H820" s="241">
        <v>1.2</v>
      </c>
      <c r="I820" s="242"/>
      <c r="J820" s="237"/>
      <c r="K820" s="237"/>
      <c r="L820" s="243"/>
      <c r="M820" s="244"/>
      <c r="N820" s="245"/>
      <c r="O820" s="245"/>
      <c r="P820" s="245"/>
      <c r="Q820" s="245"/>
      <c r="R820" s="245"/>
      <c r="S820" s="245"/>
      <c r="T820" s="24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7" t="s">
        <v>153</v>
      </c>
      <c r="AU820" s="247" t="s">
        <v>83</v>
      </c>
      <c r="AV820" s="13" t="s">
        <v>83</v>
      </c>
      <c r="AW820" s="13" t="s">
        <v>30</v>
      </c>
      <c r="AX820" s="13" t="s">
        <v>73</v>
      </c>
      <c r="AY820" s="247" t="s">
        <v>143</v>
      </c>
    </row>
    <row r="821" s="13" customFormat="1">
      <c r="A821" s="13"/>
      <c r="B821" s="236"/>
      <c r="C821" s="237"/>
      <c r="D821" s="238" t="s">
        <v>153</v>
      </c>
      <c r="E821" s="239" t="s">
        <v>1</v>
      </c>
      <c r="F821" s="240" t="s">
        <v>1183</v>
      </c>
      <c r="G821" s="237"/>
      <c r="H821" s="241">
        <v>16.280999999999999</v>
      </c>
      <c r="I821" s="242"/>
      <c r="J821" s="237"/>
      <c r="K821" s="237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153</v>
      </c>
      <c r="AU821" s="247" t="s">
        <v>83</v>
      </c>
      <c r="AV821" s="13" t="s">
        <v>83</v>
      </c>
      <c r="AW821" s="13" t="s">
        <v>30</v>
      </c>
      <c r="AX821" s="13" t="s">
        <v>73</v>
      </c>
      <c r="AY821" s="247" t="s">
        <v>143</v>
      </c>
    </row>
    <row r="822" s="13" customFormat="1">
      <c r="A822" s="13"/>
      <c r="B822" s="236"/>
      <c r="C822" s="237"/>
      <c r="D822" s="238" t="s">
        <v>153</v>
      </c>
      <c r="E822" s="239" t="s">
        <v>1</v>
      </c>
      <c r="F822" s="240" t="s">
        <v>1184</v>
      </c>
      <c r="G822" s="237"/>
      <c r="H822" s="241">
        <v>-1.4139999999999999</v>
      </c>
      <c r="I822" s="242"/>
      <c r="J822" s="237"/>
      <c r="K822" s="237"/>
      <c r="L822" s="243"/>
      <c r="M822" s="244"/>
      <c r="N822" s="245"/>
      <c r="O822" s="245"/>
      <c r="P822" s="245"/>
      <c r="Q822" s="245"/>
      <c r="R822" s="245"/>
      <c r="S822" s="245"/>
      <c r="T822" s="24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7" t="s">
        <v>153</v>
      </c>
      <c r="AU822" s="247" t="s">
        <v>83</v>
      </c>
      <c r="AV822" s="13" t="s">
        <v>83</v>
      </c>
      <c r="AW822" s="13" t="s">
        <v>30</v>
      </c>
      <c r="AX822" s="13" t="s">
        <v>73</v>
      </c>
      <c r="AY822" s="247" t="s">
        <v>143</v>
      </c>
    </row>
    <row r="823" s="13" customFormat="1">
      <c r="A823" s="13"/>
      <c r="B823" s="236"/>
      <c r="C823" s="237"/>
      <c r="D823" s="238" t="s">
        <v>153</v>
      </c>
      <c r="E823" s="239" t="s">
        <v>1</v>
      </c>
      <c r="F823" s="240" t="s">
        <v>1185</v>
      </c>
      <c r="G823" s="237"/>
      <c r="H823" s="241">
        <v>21.055</v>
      </c>
      <c r="I823" s="242"/>
      <c r="J823" s="237"/>
      <c r="K823" s="237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153</v>
      </c>
      <c r="AU823" s="247" t="s">
        <v>83</v>
      </c>
      <c r="AV823" s="13" t="s">
        <v>83</v>
      </c>
      <c r="AW823" s="13" t="s">
        <v>30</v>
      </c>
      <c r="AX823" s="13" t="s">
        <v>73</v>
      </c>
      <c r="AY823" s="247" t="s">
        <v>143</v>
      </c>
    </row>
    <row r="824" s="13" customFormat="1">
      <c r="A824" s="13"/>
      <c r="B824" s="236"/>
      <c r="C824" s="237"/>
      <c r="D824" s="238" t="s">
        <v>153</v>
      </c>
      <c r="E824" s="239" t="s">
        <v>1</v>
      </c>
      <c r="F824" s="240" t="s">
        <v>1186</v>
      </c>
      <c r="G824" s="237"/>
      <c r="H824" s="241">
        <v>-1.4139999999999999</v>
      </c>
      <c r="I824" s="242"/>
      <c r="J824" s="237"/>
      <c r="K824" s="237"/>
      <c r="L824" s="243"/>
      <c r="M824" s="244"/>
      <c r="N824" s="245"/>
      <c r="O824" s="245"/>
      <c r="P824" s="245"/>
      <c r="Q824" s="245"/>
      <c r="R824" s="245"/>
      <c r="S824" s="245"/>
      <c r="T824" s="24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7" t="s">
        <v>153</v>
      </c>
      <c r="AU824" s="247" t="s">
        <v>83</v>
      </c>
      <c r="AV824" s="13" t="s">
        <v>83</v>
      </c>
      <c r="AW824" s="13" t="s">
        <v>30</v>
      </c>
      <c r="AX824" s="13" t="s">
        <v>73</v>
      </c>
      <c r="AY824" s="247" t="s">
        <v>143</v>
      </c>
    </row>
    <row r="825" s="13" customFormat="1">
      <c r="A825" s="13"/>
      <c r="B825" s="236"/>
      <c r="C825" s="237"/>
      <c r="D825" s="238" t="s">
        <v>153</v>
      </c>
      <c r="E825" s="239" t="s">
        <v>1</v>
      </c>
      <c r="F825" s="240" t="s">
        <v>1181</v>
      </c>
      <c r="G825" s="237"/>
      <c r="H825" s="241">
        <v>-2.1600000000000001</v>
      </c>
      <c r="I825" s="242"/>
      <c r="J825" s="237"/>
      <c r="K825" s="237"/>
      <c r="L825" s="243"/>
      <c r="M825" s="244"/>
      <c r="N825" s="245"/>
      <c r="O825" s="245"/>
      <c r="P825" s="245"/>
      <c r="Q825" s="245"/>
      <c r="R825" s="245"/>
      <c r="S825" s="245"/>
      <c r="T825" s="24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7" t="s">
        <v>153</v>
      </c>
      <c r="AU825" s="247" t="s">
        <v>83</v>
      </c>
      <c r="AV825" s="13" t="s">
        <v>83</v>
      </c>
      <c r="AW825" s="13" t="s">
        <v>30</v>
      </c>
      <c r="AX825" s="13" t="s">
        <v>73</v>
      </c>
      <c r="AY825" s="247" t="s">
        <v>143</v>
      </c>
    </row>
    <row r="826" s="13" customFormat="1">
      <c r="A826" s="13"/>
      <c r="B826" s="236"/>
      <c r="C826" s="237"/>
      <c r="D826" s="238" t="s">
        <v>153</v>
      </c>
      <c r="E826" s="239" t="s">
        <v>1</v>
      </c>
      <c r="F826" s="240" t="s">
        <v>1187</v>
      </c>
      <c r="G826" s="237"/>
      <c r="H826" s="241">
        <v>2.375</v>
      </c>
      <c r="I826" s="242"/>
      <c r="J826" s="237"/>
      <c r="K826" s="237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153</v>
      </c>
      <c r="AU826" s="247" t="s">
        <v>83</v>
      </c>
      <c r="AV826" s="13" t="s">
        <v>83</v>
      </c>
      <c r="AW826" s="13" t="s">
        <v>30</v>
      </c>
      <c r="AX826" s="13" t="s">
        <v>73</v>
      </c>
      <c r="AY826" s="247" t="s">
        <v>143</v>
      </c>
    </row>
    <row r="827" s="13" customFormat="1">
      <c r="A827" s="13"/>
      <c r="B827" s="236"/>
      <c r="C827" s="237"/>
      <c r="D827" s="238" t="s">
        <v>153</v>
      </c>
      <c r="E827" s="239" t="s">
        <v>1</v>
      </c>
      <c r="F827" s="240" t="s">
        <v>1188</v>
      </c>
      <c r="G827" s="237"/>
      <c r="H827" s="241">
        <v>154.184</v>
      </c>
      <c r="I827" s="242"/>
      <c r="J827" s="237"/>
      <c r="K827" s="237"/>
      <c r="L827" s="243"/>
      <c r="M827" s="244"/>
      <c r="N827" s="245"/>
      <c r="O827" s="245"/>
      <c r="P827" s="245"/>
      <c r="Q827" s="245"/>
      <c r="R827" s="245"/>
      <c r="S827" s="245"/>
      <c r="T827" s="24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7" t="s">
        <v>153</v>
      </c>
      <c r="AU827" s="247" t="s">
        <v>83</v>
      </c>
      <c r="AV827" s="13" t="s">
        <v>83</v>
      </c>
      <c r="AW827" s="13" t="s">
        <v>30</v>
      </c>
      <c r="AX827" s="13" t="s">
        <v>73</v>
      </c>
      <c r="AY827" s="247" t="s">
        <v>143</v>
      </c>
    </row>
    <row r="828" s="13" customFormat="1">
      <c r="A828" s="13"/>
      <c r="B828" s="236"/>
      <c r="C828" s="237"/>
      <c r="D828" s="238" t="s">
        <v>153</v>
      </c>
      <c r="E828" s="239" t="s">
        <v>1</v>
      </c>
      <c r="F828" s="240" t="s">
        <v>1189</v>
      </c>
      <c r="G828" s="237"/>
      <c r="H828" s="241">
        <v>-4.444</v>
      </c>
      <c r="I828" s="242"/>
      <c r="J828" s="237"/>
      <c r="K828" s="237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153</v>
      </c>
      <c r="AU828" s="247" t="s">
        <v>83</v>
      </c>
      <c r="AV828" s="13" t="s">
        <v>83</v>
      </c>
      <c r="AW828" s="13" t="s">
        <v>30</v>
      </c>
      <c r="AX828" s="13" t="s">
        <v>73</v>
      </c>
      <c r="AY828" s="247" t="s">
        <v>143</v>
      </c>
    </row>
    <row r="829" s="13" customFormat="1">
      <c r="A829" s="13"/>
      <c r="B829" s="236"/>
      <c r="C829" s="237"/>
      <c r="D829" s="238" t="s">
        <v>153</v>
      </c>
      <c r="E829" s="239" t="s">
        <v>1</v>
      </c>
      <c r="F829" s="240" t="s">
        <v>371</v>
      </c>
      <c r="G829" s="237"/>
      <c r="H829" s="241">
        <v>-5.5129999999999999</v>
      </c>
      <c r="I829" s="242"/>
      <c r="J829" s="237"/>
      <c r="K829" s="237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153</v>
      </c>
      <c r="AU829" s="247" t="s">
        <v>83</v>
      </c>
      <c r="AV829" s="13" t="s">
        <v>83</v>
      </c>
      <c r="AW829" s="13" t="s">
        <v>30</v>
      </c>
      <c r="AX829" s="13" t="s">
        <v>73</v>
      </c>
      <c r="AY829" s="247" t="s">
        <v>143</v>
      </c>
    </row>
    <row r="830" s="13" customFormat="1">
      <c r="A830" s="13"/>
      <c r="B830" s="236"/>
      <c r="C830" s="237"/>
      <c r="D830" s="238" t="s">
        <v>153</v>
      </c>
      <c r="E830" s="239" t="s">
        <v>1</v>
      </c>
      <c r="F830" s="240" t="s">
        <v>1190</v>
      </c>
      <c r="G830" s="237"/>
      <c r="H830" s="241">
        <v>-10.800000000000001</v>
      </c>
      <c r="I830" s="242"/>
      <c r="J830" s="237"/>
      <c r="K830" s="237"/>
      <c r="L830" s="243"/>
      <c r="M830" s="244"/>
      <c r="N830" s="245"/>
      <c r="O830" s="245"/>
      <c r="P830" s="245"/>
      <c r="Q830" s="245"/>
      <c r="R830" s="245"/>
      <c r="S830" s="245"/>
      <c r="T830" s="24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7" t="s">
        <v>153</v>
      </c>
      <c r="AU830" s="247" t="s">
        <v>83</v>
      </c>
      <c r="AV830" s="13" t="s">
        <v>83</v>
      </c>
      <c r="AW830" s="13" t="s">
        <v>30</v>
      </c>
      <c r="AX830" s="13" t="s">
        <v>73</v>
      </c>
      <c r="AY830" s="247" t="s">
        <v>143</v>
      </c>
    </row>
    <row r="831" s="13" customFormat="1">
      <c r="A831" s="13"/>
      <c r="B831" s="236"/>
      <c r="C831" s="237"/>
      <c r="D831" s="238" t="s">
        <v>153</v>
      </c>
      <c r="E831" s="239" t="s">
        <v>1</v>
      </c>
      <c r="F831" s="240" t="s">
        <v>1191</v>
      </c>
      <c r="G831" s="237"/>
      <c r="H831" s="241">
        <v>9.1379999999999999</v>
      </c>
      <c r="I831" s="242"/>
      <c r="J831" s="237"/>
      <c r="K831" s="237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153</v>
      </c>
      <c r="AU831" s="247" t="s">
        <v>83</v>
      </c>
      <c r="AV831" s="13" t="s">
        <v>83</v>
      </c>
      <c r="AW831" s="13" t="s">
        <v>30</v>
      </c>
      <c r="AX831" s="13" t="s">
        <v>73</v>
      </c>
      <c r="AY831" s="247" t="s">
        <v>143</v>
      </c>
    </row>
    <row r="832" s="13" customFormat="1">
      <c r="A832" s="13"/>
      <c r="B832" s="236"/>
      <c r="C832" s="237"/>
      <c r="D832" s="238" t="s">
        <v>153</v>
      </c>
      <c r="E832" s="239" t="s">
        <v>1</v>
      </c>
      <c r="F832" s="240" t="s">
        <v>1192</v>
      </c>
      <c r="G832" s="237"/>
      <c r="H832" s="241">
        <v>-64.582999999999998</v>
      </c>
      <c r="I832" s="242"/>
      <c r="J832" s="237"/>
      <c r="K832" s="237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153</v>
      </c>
      <c r="AU832" s="247" t="s">
        <v>83</v>
      </c>
      <c r="AV832" s="13" t="s">
        <v>83</v>
      </c>
      <c r="AW832" s="13" t="s">
        <v>30</v>
      </c>
      <c r="AX832" s="13" t="s">
        <v>73</v>
      </c>
      <c r="AY832" s="247" t="s">
        <v>143</v>
      </c>
    </row>
    <row r="833" s="13" customFormat="1">
      <c r="A833" s="13"/>
      <c r="B833" s="236"/>
      <c r="C833" s="237"/>
      <c r="D833" s="238" t="s">
        <v>153</v>
      </c>
      <c r="E833" s="239" t="s">
        <v>1</v>
      </c>
      <c r="F833" s="240" t="s">
        <v>1193</v>
      </c>
      <c r="G833" s="237"/>
      <c r="H833" s="241">
        <v>-57.628</v>
      </c>
      <c r="I833" s="242"/>
      <c r="J833" s="237"/>
      <c r="K833" s="237"/>
      <c r="L833" s="243"/>
      <c r="M833" s="244"/>
      <c r="N833" s="245"/>
      <c r="O833" s="245"/>
      <c r="P833" s="245"/>
      <c r="Q833" s="245"/>
      <c r="R833" s="245"/>
      <c r="S833" s="245"/>
      <c r="T833" s="24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7" t="s">
        <v>153</v>
      </c>
      <c r="AU833" s="247" t="s">
        <v>83</v>
      </c>
      <c r="AV833" s="13" t="s">
        <v>83</v>
      </c>
      <c r="AW833" s="13" t="s">
        <v>30</v>
      </c>
      <c r="AX833" s="13" t="s">
        <v>73</v>
      </c>
      <c r="AY833" s="247" t="s">
        <v>143</v>
      </c>
    </row>
    <row r="834" s="14" customFormat="1">
      <c r="A834" s="14"/>
      <c r="B834" s="248"/>
      <c r="C834" s="249"/>
      <c r="D834" s="238" t="s">
        <v>153</v>
      </c>
      <c r="E834" s="250" t="s">
        <v>1</v>
      </c>
      <c r="F834" s="251" t="s">
        <v>155</v>
      </c>
      <c r="G834" s="249"/>
      <c r="H834" s="252">
        <v>394.25599999999997</v>
      </c>
      <c r="I834" s="253"/>
      <c r="J834" s="249"/>
      <c r="K834" s="249"/>
      <c r="L834" s="254"/>
      <c r="M834" s="255"/>
      <c r="N834" s="256"/>
      <c r="O834" s="256"/>
      <c r="P834" s="256"/>
      <c r="Q834" s="256"/>
      <c r="R834" s="256"/>
      <c r="S834" s="256"/>
      <c r="T834" s="257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8" t="s">
        <v>153</v>
      </c>
      <c r="AU834" s="258" t="s">
        <v>83</v>
      </c>
      <c r="AV834" s="14" t="s">
        <v>150</v>
      </c>
      <c r="AW834" s="14" t="s">
        <v>30</v>
      </c>
      <c r="AX834" s="14" t="s">
        <v>81</v>
      </c>
      <c r="AY834" s="258" t="s">
        <v>143</v>
      </c>
    </row>
    <row r="835" s="2" customFormat="1" ht="16.5" customHeight="1">
      <c r="A835" s="38"/>
      <c r="B835" s="39"/>
      <c r="C835" s="218" t="s">
        <v>696</v>
      </c>
      <c r="D835" s="218" t="s">
        <v>145</v>
      </c>
      <c r="E835" s="219" t="s">
        <v>1194</v>
      </c>
      <c r="F835" s="220" t="s">
        <v>1195</v>
      </c>
      <c r="G835" s="221" t="s">
        <v>180</v>
      </c>
      <c r="H835" s="222">
        <v>304.21499999999997</v>
      </c>
      <c r="I835" s="223"/>
      <c r="J835" s="224">
        <f>ROUND(I835*H835,2)</f>
        <v>0</v>
      </c>
      <c r="K835" s="220" t="s">
        <v>149</v>
      </c>
      <c r="L835" s="44"/>
      <c r="M835" s="225" t="s">
        <v>1</v>
      </c>
      <c r="N835" s="226" t="s">
        <v>38</v>
      </c>
      <c r="O835" s="91"/>
      <c r="P835" s="227">
        <f>O835*H835</f>
        <v>0</v>
      </c>
      <c r="Q835" s="227">
        <v>0</v>
      </c>
      <c r="R835" s="227">
        <f>Q835*H835</f>
        <v>0</v>
      </c>
      <c r="S835" s="227">
        <v>0</v>
      </c>
      <c r="T835" s="228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9" t="s">
        <v>195</v>
      </c>
      <c r="AT835" s="229" t="s">
        <v>145</v>
      </c>
      <c r="AU835" s="229" t="s">
        <v>83</v>
      </c>
      <c r="AY835" s="17" t="s">
        <v>143</v>
      </c>
      <c r="BE835" s="230">
        <f>IF(N835="základní",J835,0)</f>
        <v>0</v>
      </c>
      <c r="BF835" s="230">
        <f>IF(N835="snížená",J835,0)</f>
        <v>0</v>
      </c>
      <c r="BG835" s="230">
        <f>IF(N835="zákl. přenesená",J835,0)</f>
        <v>0</v>
      </c>
      <c r="BH835" s="230">
        <f>IF(N835="sníž. přenesená",J835,0)</f>
        <v>0</v>
      </c>
      <c r="BI835" s="230">
        <f>IF(N835="nulová",J835,0)</f>
        <v>0</v>
      </c>
      <c r="BJ835" s="17" t="s">
        <v>81</v>
      </c>
      <c r="BK835" s="230">
        <f>ROUND(I835*H835,2)</f>
        <v>0</v>
      </c>
      <c r="BL835" s="17" t="s">
        <v>195</v>
      </c>
      <c r="BM835" s="229" t="s">
        <v>1196</v>
      </c>
    </row>
    <row r="836" s="2" customFormat="1">
      <c r="A836" s="38"/>
      <c r="B836" s="39"/>
      <c r="C836" s="40"/>
      <c r="D836" s="231" t="s">
        <v>151</v>
      </c>
      <c r="E836" s="40"/>
      <c r="F836" s="232" t="s">
        <v>1197</v>
      </c>
      <c r="G836" s="40"/>
      <c r="H836" s="40"/>
      <c r="I836" s="233"/>
      <c r="J836" s="40"/>
      <c r="K836" s="40"/>
      <c r="L836" s="44"/>
      <c r="M836" s="234"/>
      <c r="N836" s="235"/>
      <c r="O836" s="91"/>
      <c r="P836" s="91"/>
      <c r="Q836" s="91"/>
      <c r="R836" s="91"/>
      <c r="S836" s="91"/>
      <c r="T836" s="92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T836" s="17" t="s">
        <v>151</v>
      </c>
      <c r="AU836" s="17" t="s">
        <v>83</v>
      </c>
    </row>
    <row r="837" s="2" customFormat="1" ht="16.5" customHeight="1">
      <c r="A837" s="38"/>
      <c r="B837" s="39"/>
      <c r="C837" s="259" t="s">
        <v>1198</v>
      </c>
      <c r="D837" s="259" t="s">
        <v>219</v>
      </c>
      <c r="E837" s="260" t="s">
        <v>1199</v>
      </c>
      <c r="F837" s="261" t="s">
        <v>1200</v>
      </c>
      <c r="G837" s="262" t="s">
        <v>180</v>
      </c>
      <c r="H837" s="263">
        <v>319.42599999999999</v>
      </c>
      <c r="I837" s="264"/>
      <c r="J837" s="265">
        <f>ROUND(I837*H837,2)</f>
        <v>0</v>
      </c>
      <c r="K837" s="261" t="s">
        <v>149</v>
      </c>
      <c r="L837" s="266"/>
      <c r="M837" s="267" t="s">
        <v>1</v>
      </c>
      <c r="N837" s="268" t="s">
        <v>38</v>
      </c>
      <c r="O837" s="91"/>
      <c r="P837" s="227">
        <f>O837*H837</f>
        <v>0</v>
      </c>
      <c r="Q837" s="227">
        <v>0</v>
      </c>
      <c r="R837" s="227">
        <f>Q837*H837</f>
        <v>0</v>
      </c>
      <c r="S837" s="227">
        <v>0</v>
      </c>
      <c r="T837" s="228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9" t="s">
        <v>239</v>
      </c>
      <c r="AT837" s="229" t="s">
        <v>219</v>
      </c>
      <c r="AU837" s="229" t="s">
        <v>83</v>
      </c>
      <c r="AY837" s="17" t="s">
        <v>143</v>
      </c>
      <c r="BE837" s="230">
        <f>IF(N837="základní",J837,0)</f>
        <v>0</v>
      </c>
      <c r="BF837" s="230">
        <f>IF(N837="snížená",J837,0)</f>
        <v>0</v>
      </c>
      <c r="BG837" s="230">
        <f>IF(N837="zákl. přenesená",J837,0)</f>
        <v>0</v>
      </c>
      <c r="BH837" s="230">
        <f>IF(N837="sníž. přenesená",J837,0)</f>
        <v>0</v>
      </c>
      <c r="BI837" s="230">
        <f>IF(N837="nulová",J837,0)</f>
        <v>0</v>
      </c>
      <c r="BJ837" s="17" t="s">
        <v>81</v>
      </c>
      <c r="BK837" s="230">
        <f>ROUND(I837*H837,2)</f>
        <v>0</v>
      </c>
      <c r="BL837" s="17" t="s">
        <v>195</v>
      </c>
      <c r="BM837" s="229" t="s">
        <v>1201</v>
      </c>
    </row>
    <row r="838" s="13" customFormat="1">
      <c r="A838" s="13"/>
      <c r="B838" s="236"/>
      <c r="C838" s="237"/>
      <c r="D838" s="238" t="s">
        <v>153</v>
      </c>
      <c r="E838" s="239" t="s">
        <v>1</v>
      </c>
      <c r="F838" s="240" t="s">
        <v>1202</v>
      </c>
      <c r="G838" s="237"/>
      <c r="H838" s="241">
        <v>319.42599999999999</v>
      </c>
      <c r="I838" s="242"/>
      <c r="J838" s="237"/>
      <c r="K838" s="237"/>
      <c r="L838" s="243"/>
      <c r="M838" s="244"/>
      <c r="N838" s="245"/>
      <c r="O838" s="245"/>
      <c r="P838" s="245"/>
      <c r="Q838" s="245"/>
      <c r="R838" s="245"/>
      <c r="S838" s="245"/>
      <c r="T838" s="24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7" t="s">
        <v>153</v>
      </c>
      <c r="AU838" s="247" t="s">
        <v>83</v>
      </c>
      <c r="AV838" s="13" t="s">
        <v>83</v>
      </c>
      <c r="AW838" s="13" t="s">
        <v>30</v>
      </c>
      <c r="AX838" s="13" t="s">
        <v>73</v>
      </c>
      <c r="AY838" s="247" t="s">
        <v>143</v>
      </c>
    </row>
    <row r="839" s="14" customFormat="1">
      <c r="A839" s="14"/>
      <c r="B839" s="248"/>
      <c r="C839" s="249"/>
      <c r="D839" s="238" t="s">
        <v>153</v>
      </c>
      <c r="E839" s="250" t="s">
        <v>1</v>
      </c>
      <c r="F839" s="251" t="s">
        <v>155</v>
      </c>
      <c r="G839" s="249"/>
      <c r="H839" s="252">
        <v>319.42599999999999</v>
      </c>
      <c r="I839" s="253"/>
      <c r="J839" s="249"/>
      <c r="K839" s="249"/>
      <c r="L839" s="254"/>
      <c r="M839" s="255"/>
      <c r="N839" s="256"/>
      <c r="O839" s="256"/>
      <c r="P839" s="256"/>
      <c r="Q839" s="256"/>
      <c r="R839" s="256"/>
      <c r="S839" s="256"/>
      <c r="T839" s="257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8" t="s">
        <v>153</v>
      </c>
      <c r="AU839" s="258" t="s">
        <v>83</v>
      </c>
      <c r="AV839" s="14" t="s">
        <v>150</v>
      </c>
      <c r="AW839" s="14" t="s">
        <v>30</v>
      </c>
      <c r="AX839" s="14" t="s">
        <v>81</v>
      </c>
      <c r="AY839" s="258" t="s">
        <v>143</v>
      </c>
    </row>
    <row r="840" s="2" customFormat="1" ht="21.75" customHeight="1">
      <c r="A840" s="38"/>
      <c r="B840" s="39"/>
      <c r="C840" s="218" t="s">
        <v>718</v>
      </c>
      <c r="D840" s="218" t="s">
        <v>145</v>
      </c>
      <c r="E840" s="219" t="s">
        <v>1203</v>
      </c>
      <c r="F840" s="220" t="s">
        <v>1204</v>
      </c>
      <c r="G840" s="221" t="s">
        <v>180</v>
      </c>
      <c r="H840" s="222">
        <v>21.52</v>
      </c>
      <c r="I840" s="223"/>
      <c r="J840" s="224">
        <f>ROUND(I840*H840,2)</f>
        <v>0</v>
      </c>
      <c r="K840" s="220" t="s">
        <v>149</v>
      </c>
      <c r="L840" s="44"/>
      <c r="M840" s="225" t="s">
        <v>1</v>
      </c>
      <c r="N840" s="226" t="s">
        <v>38</v>
      </c>
      <c r="O840" s="91"/>
      <c r="P840" s="227">
        <f>O840*H840</f>
        <v>0</v>
      </c>
      <c r="Q840" s="227">
        <v>0</v>
      </c>
      <c r="R840" s="227">
        <f>Q840*H840</f>
        <v>0</v>
      </c>
      <c r="S840" s="227">
        <v>0</v>
      </c>
      <c r="T840" s="228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9" t="s">
        <v>195</v>
      </c>
      <c r="AT840" s="229" t="s">
        <v>145</v>
      </c>
      <c r="AU840" s="229" t="s">
        <v>83</v>
      </c>
      <c r="AY840" s="17" t="s">
        <v>143</v>
      </c>
      <c r="BE840" s="230">
        <f>IF(N840="základní",J840,0)</f>
        <v>0</v>
      </c>
      <c r="BF840" s="230">
        <f>IF(N840="snížená",J840,0)</f>
        <v>0</v>
      </c>
      <c r="BG840" s="230">
        <f>IF(N840="zákl. přenesená",J840,0)</f>
        <v>0</v>
      </c>
      <c r="BH840" s="230">
        <f>IF(N840="sníž. přenesená",J840,0)</f>
        <v>0</v>
      </c>
      <c r="BI840" s="230">
        <f>IF(N840="nulová",J840,0)</f>
        <v>0</v>
      </c>
      <c r="BJ840" s="17" t="s">
        <v>81</v>
      </c>
      <c r="BK840" s="230">
        <f>ROUND(I840*H840,2)</f>
        <v>0</v>
      </c>
      <c r="BL840" s="17" t="s">
        <v>195</v>
      </c>
      <c r="BM840" s="229" t="s">
        <v>1205</v>
      </c>
    </row>
    <row r="841" s="2" customFormat="1">
      <c r="A841" s="38"/>
      <c r="B841" s="39"/>
      <c r="C841" s="40"/>
      <c r="D841" s="231" t="s">
        <v>151</v>
      </c>
      <c r="E841" s="40"/>
      <c r="F841" s="232" t="s">
        <v>1206</v>
      </c>
      <c r="G841" s="40"/>
      <c r="H841" s="40"/>
      <c r="I841" s="233"/>
      <c r="J841" s="40"/>
      <c r="K841" s="40"/>
      <c r="L841" s="44"/>
      <c r="M841" s="234"/>
      <c r="N841" s="235"/>
      <c r="O841" s="91"/>
      <c r="P841" s="91"/>
      <c r="Q841" s="91"/>
      <c r="R841" s="91"/>
      <c r="S841" s="91"/>
      <c r="T841" s="92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151</v>
      </c>
      <c r="AU841" s="17" t="s">
        <v>83</v>
      </c>
    </row>
    <row r="842" s="13" customFormat="1">
      <c r="A842" s="13"/>
      <c r="B842" s="236"/>
      <c r="C842" s="237"/>
      <c r="D842" s="238" t="s">
        <v>153</v>
      </c>
      <c r="E842" s="239" t="s">
        <v>1</v>
      </c>
      <c r="F842" s="240" t="s">
        <v>1207</v>
      </c>
      <c r="G842" s="237"/>
      <c r="H842" s="241">
        <v>5.7599999999999998</v>
      </c>
      <c r="I842" s="242"/>
      <c r="J842" s="237"/>
      <c r="K842" s="237"/>
      <c r="L842" s="243"/>
      <c r="M842" s="244"/>
      <c r="N842" s="245"/>
      <c r="O842" s="245"/>
      <c r="P842" s="245"/>
      <c r="Q842" s="245"/>
      <c r="R842" s="245"/>
      <c r="S842" s="245"/>
      <c r="T842" s="24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7" t="s">
        <v>153</v>
      </c>
      <c r="AU842" s="247" t="s">
        <v>83</v>
      </c>
      <c r="AV842" s="13" t="s">
        <v>83</v>
      </c>
      <c r="AW842" s="13" t="s">
        <v>30</v>
      </c>
      <c r="AX842" s="13" t="s">
        <v>73</v>
      </c>
      <c r="AY842" s="247" t="s">
        <v>143</v>
      </c>
    </row>
    <row r="843" s="13" customFormat="1">
      <c r="A843" s="13"/>
      <c r="B843" s="236"/>
      <c r="C843" s="237"/>
      <c r="D843" s="238" t="s">
        <v>153</v>
      </c>
      <c r="E843" s="239" t="s">
        <v>1</v>
      </c>
      <c r="F843" s="240" t="s">
        <v>1208</v>
      </c>
      <c r="G843" s="237"/>
      <c r="H843" s="241">
        <v>15.119999999999999</v>
      </c>
      <c r="I843" s="242"/>
      <c r="J843" s="237"/>
      <c r="K843" s="237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153</v>
      </c>
      <c r="AU843" s="247" t="s">
        <v>83</v>
      </c>
      <c r="AV843" s="13" t="s">
        <v>83</v>
      </c>
      <c r="AW843" s="13" t="s">
        <v>30</v>
      </c>
      <c r="AX843" s="13" t="s">
        <v>73</v>
      </c>
      <c r="AY843" s="247" t="s">
        <v>143</v>
      </c>
    </row>
    <row r="844" s="13" customFormat="1">
      <c r="A844" s="13"/>
      <c r="B844" s="236"/>
      <c r="C844" s="237"/>
      <c r="D844" s="238" t="s">
        <v>153</v>
      </c>
      <c r="E844" s="239" t="s">
        <v>1</v>
      </c>
      <c r="F844" s="240" t="s">
        <v>880</v>
      </c>
      <c r="G844" s="237"/>
      <c r="H844" s="241">
        <v>0.64000000000000001</v>
      </c>
      <c r="I844" s="242"/>
      <c r="J844" s="237"/>
      <c r="K844" s="237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153</v>
      </c>
      <c r="AU844" s="247" t="s">
        <v>83</v>
      </c>
      <c r="AV844" s="13" t="s">
        <v>83</v>
      </c>
      <c r="AW844" s="13" t="s">
        <v>30</v>
      </c>
      <c r="AX844" s="13" t="s">
        <v>73</v>
      </c>
      <c r="AY844" s="247" t="s">
        <v>143</v>
      </c>
    </row>
    <row r="845" s="14" customFormat="1">
      <c r="A845" s="14"/>
      <c r="B845" s="248"/>
      <c r="C845" s="249"/>
      <c r="D845" s="238" t="s">
        <v>153</v>
      </c>
      <c r="E845" s="250" t="s">
        <v>1</v>
      </c>
      <c r="F845" s="251" t="s">
        <v>155</v>
      </c>
      <c r="G845" s="249"/>
      <c r="H845" s="252">
        <v>21.52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153</v>
      </c>
      <c r="AU845" s="258" t="s">
        <v>83</v>
      </c>
      <c r="AV845" s="14" t="s">
        <v>150</v>
      </c>
      <c r="AW845" s="14" t="s">
        <v>30</v>
      </c>
      <c r="AX845" s="14" t="s">
        <v>81</v>
      </c>
      <c r="AY845" s="258" t="s">
        <v>143</v>
      </c>
    </row>
    <row r="846" s="2" customFormat="1" ht="16.5" customHeight="1">
      <c r="A846" s="38"/>
      <c r="B846" s="39"/>
      <c r="C846" s="259" t="s">
        <v>1209</v>
      </c>
      <c r="D846" s="259" t="s">
        <v>219</v>
      </c>
      <c r="E846" s="260" t="s">
        <v>1199</v>
      </c>
      <c r="F846" s="261" t="s">
        <v>1200</v>
      </c>
      <c r="G846" s="262" t="s">
        <v>180</v>
      </c>
      <c r="H846" s="263">
        <v>22.596</v>
      </c>
      <c r="I846" s="264"/>
      <c r="J846" s="265">
        <f>ROUND(I846*H846,2)</f>
        <v>0</v>
      </c>
      <c r="K846" s="261" t="s">
        <v>149</v>
      </c>
      <c r="L846" s="266"/>
      <c r="M846" s="267" t="s">
        <v>1</v>
      </c>
      <c r="N846" s="268" t="s">
        <v>38</v>
      </c>
      <c r="O846" s="91"/>
      <c r="P846" s="227">
        <f>O846*H846</f>
        <v>0</v>
      </c>
      <c r="Q846" s="227">
        <v>0</v>
      </c>
      <c r="R846" s="227">
        <f>Q846*H846</f>
        <v>0</v>
      </c>
      <c r="S846" s="227">
        <v>0</v>
      </c>
      <c r="T846" s="228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9" t="s">
        <v>239</v>
      </c>
      <c r="AT846" s="229" t="s">
        <v>219</v>
      </c>
      <c r="AU846" s="229" t="s">
        <v>83</v>
      </c>
      <c r="AY846" s="17" t="s">
        <v>143</v>
      </c>
      <c r="BE846" s="230">
        <f>IF(N846="základní",J846,0)</f>
        <v>0</v>
      </c>
      <c r="BF846" s="230">
        <f>IF(N846="snížená",J846,0)</f>
        <v>0</v>
      </c>
      <c r="BG846" s="230">
        <f>IF(N846="zákl. přenesená",J846,0)</f>
        <v>0</v>
      </c>
      <c r="BH846" s="230">
        <f>IF(N846="sníž. přenesená",J846,0)</f>
        <v>0</v>
      </c>
      <c r="BI846" s="230">
        <f>IF(N846="nulová",J846,0)</f>
        <v>0</v>
      </c>
      <c r="BJ846" s="17" t="s">
        <v>81</v>
      </c>
      <c r="BK846" s="230">
        <f>ROUND(I846*H846,2)</f>
        <v>0</v>
      </c>
      <c r="BL846" s="17" t="s">
        <v>195</v>
      </c>
      <c r="BM846" s="229" t="s">
        <v>1210</v>
      </c>
    </row>
    <row r="847" s="13" customFormat="1">
      <c r="A847" s="13"/>
      <c r="B847" s="236"/>
      <c r="C847" s="237"/>
      <c r="D847" s="238" t="s">
        <v>153</v>
      </c>
      <c r="E847" s="239" t="s">
        <v>1</v>
      </c>
      <c r="F847" s="240" t="s">
        <v>1211</v>
      </c>
      <c r="G847" s="237"/>
      <c r="H847" s="241">
        <v>22.596</v>
      </c>
      <c r="I847" s="242"/>
      <c r="J847" s="237"/>
      <c r="K847" s="237"/>
      <c r="L847" s="243"/>
      <c r="M847" s="244"/>
      <c r="N847" s="245"/>
      <c r="O847" s="245"/>
      <c r="P847" s="245"/>
      <c r="Q847" s="245"/>
      <c r="R847" s="245"/>
      <c r="S847" s="245"/>
      <c r="T847" s="246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7" t="s">
        <v>153</v>
      </c>
      <c r="AU847" s="247" t="s">
        <v>83</v>
      </c>
      <c r="AV847" s="13" t="s">
        <v>83</v>
      </c>
      <c r="AW847" s="13" t="s">
        <v>30</v>
      </c>
      <c r="AX847" s="13" t="s">
        <v>73</v>
      </c>
      <c r="AY847" s="247" t="s">
        <v>143</v>
      </c>
    </row>
    <row r="848" s="14" customFormat="1">
      <c r="A848" s="14"/>
      <c r="B848" s="248"/>
      <c r="C848" s="249"/>
      <c r="D848" s="238" t="s">
        <v>153</v>
      </c>
      <c r="E848" s="250" t="s">
        <v>1</v>
      </c>
      <c r="F848" s="251" t="s">
        <v>155</v>
      </c>
      <c r="G848" s="249"/>
      <c r="H848" s="252">
        <v>22.596</v>
      </c>
      <c r="I848" s="253"/>
      <c r="J848" s="249"/>
      <c r="K848" s="249"/>
      <c r="L848" s="254"/>
      <c r="M848" s="255"/>
      <c r="N848" s="256"/>
      <c r="O848" s="256"/>
      <c r="P848" s="256"/>
      <c r="Q848" s="256"/>
      <c r="R848" s="256"/>
      <c r="S848" s="256"/>
      <c r="T848" s="25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8" t="s">
        <v>153</v>
      </c>
      <c r="AU848" s="258" t="s">
        <v>83</v>
      </c>
      <c r="AV848" s="14" t="s">
        <v>150</v>
      </c>
      <c r="AW848" s="14" t="s">
        <v>30</v>
      </c>
      <c r="AX848" s="14" t="s">
        <v>81</v>
      </c>
      <c r="AY848" s="258" t="s">
        <v>143</v>
      </c>
    </row>
    <row r="849" s="2" customFormat="1" ht="21.75" customHeight="1">
      <c r="A849" s="38"/>
      <c r="B849" s="39"/>
      <c r="C849" s="259" t="s">
        <v>723</v>
      </c>
      <c r="D849" s="259" t="s">
        <v>219</v>
      </c>
      <c r="E849" s="260" t="s">
        <v>1212</v>
      </c>
      <c r="F849" s="261" t="s">
        <v>1213</v>
      </c>
      <c r="G849" s="262" t="s">
        <v>323</v>
      </c>
      <c r="H849" s="263">
        <v>200</v>
      </c>
      <c r="I849" s="264"/>
      <c r="J849" s="265">
        <f>ROUND(I849*H849,2)</f>
        <v>0</v>
      </c>
      <c r="K849" s="261" t="s">
        <v>149</v>
      </c>
      <c r="L849" s="266"/>
      <c r="M849" s="267" t="s">
        <v>1</v>
      </c>
      <c r="N849" s="268" t="s">
        <v>38</v>
      </c>
      <c r="O849" s="91"/>
      <c r="P849" s="227">
        <f>O849*H849</f>
        <v>0</v>
      </c>
      <c r="Q849" s="227">
        <v>0</v>
      </c>
      <c r="R849" s="227">
        <f>Q849*H849</f>
        <v>0</v>
      </c>
      <c r="S849" s="227">
        <v>0</v>
      </c>
      <c r="T849" s="228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9" t="s">
        <v>239</v>
      </c>
      <c r="AT849" s="229" t="s">
        <v>219</v>
      </c>
      <c r="AU849" s="229" t="s">
        <v>83</v>
      </c>
      <c r="AY849" s="17" t="s">
        <v>143</v>
      </c>
      <c r="BE849" s="230">
        <f>IF(N849="základní",J849,0)</f>
        <v>0</v>
      </c>
      <c r="BF849" s="230">
        <f>IF(N849="snížená",J849,0)</f>
        <v>0</v>
      </c>
      <c r="BG849" s="230">
        <f>IF(N849="zákl. přenesená",J849,0)</f>
        <v>0</v>
      </c>
      <c r="BH849" s="230">
        <f>IF(N849="sníž. přenesená",J849,0)</f>
        <v>0</v>
      </c>
      <c r="BI849" s="230">
        <f>IF(N849="nulová",J849,0)</f>
        <v>0</v>
      </c>
      <c r="BJ849" s="17" t="s">
        <v>81</v>
      </c>
      <c r="BK849" s="230">
        <f>ROUND(I849*H849,2)</f>
        <v>0</v>
      </c>
      <c r="BL849" s="17" t="s">
        <v>195</v>
      </c>
      <c r="BM849" s="229" t="s">
        <v>1214</v>
      </c>
    </row>
    <row r="850" s="2" customFormat="1" ht="24.15" customHeight="1">
      <c r="A850" s="38"/>
      <c r="B850" s="39"/>
      <c r="C850" s="218" t="s">
        <v>1215</v>
      </c>
      <c r="D850" s="218" t="s">
        <v>145</v>
      </c>
      <c r="E850" s="219" t="s">
        <v>1216</v>
      </c>
      <c r="F850" s="220" t="s">
        <v>1217</v>
      </c>
      <c r="G850" s="221" t="s">
        <v>180</v>
      </c>
      <c r="H850" s="222">
        <v>630.70699999999999</v>
      </c>
      <c r="I850" s="223"/>
      <c r="J850" s="224">
        <f>ROUND(I850*H850,2)</f>
        <v>0</v>
      </c>
      <c r="K850" s="220" t="s">
        <v>149</v>
      </c>
      <c r="L850" s="44"/>
      <c r="M850" s="225" t="s">
        <v>1</v>
      </c>
      <c r="N850" s="226" t="s">
        <v>38</v>
      </c>
      <c r="O850" s="91"/>
      <c r="P850" s="227">
        <f>O850*H850</f>
        <v>0</v>
      </c>
      <c r="Q850" s="227">
        <v>0</v>
      </c>
      <c r="R850" s="227">
        <f>Q850*H850</f>
        <v>0</v>
      </c>
      <c r="S850" s="227">
        <v>0</v>
      </c>
      <c r="T850" s="228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9" t="s">
        <v>195</v>
      </c>
      <c r="AT850" s="229" t="s">
        <v>145</v>
      </c>
      <c r="AU850" s="229" t="s">
        <v>83</v>
      </c>
      <c r="AY850" s="17" t="s">
        <v>143</v>
      </c>
      <c r="BE850" s="230">
        <f>IF(N850="základní",J850,0)</f>
        <v>0</v>
      </c>
      <c r="BF850" s="230">
        <f>IF(N850="snížená",J850,0)</f>
        <v>0</v>
      </c>
      <c r="BG850" s="230">
        <f>IF(N850="zákl. přenesená",J850,0)</f>
        <v>0</v>
      </c>
      <c r="BH850" s="230">
        <f>IF(N850="sníž. přenesená",J850,0)</f>
        <v>0</v>
      </c>
      <c r="BI850" s="230">
        <f>IF(N850="nulová",J850,0)</f>
        <v>0</v>
      </c>
      <c r="BJ850" s="17" t="s">
        <v>81</v>
      </c>
      <c r="BK850" s="230">
        <f>ROUND(I850*H850,2)</f>
        <v>0</v>
      </c>
      <c r="BL850" s="17" t="s">
        <v>195</v>
      </c>
      <c r="BM850" s="229" t="s">
        <v>1218</v>
      </c>
    </row>
    <row r="851" s="2" customFormat="1">
      <c r="A851" s="38"/>
      <c r="B851" s="39"/>
      <c r="C851" s="40"/>
      <c r="D851" s="231" t="s">
        <v>151</v>
      </c>
      <c r="E851" s="40"/>
      <c r="F851" s="232" t="s">
        <v>1219</v>
      </c>
      <c r="G851" s="40"/>
      <c r="H851" s="40"/>
      <c r="I851" s="233"/>
      <c r="J851" s="40"/>
      <c r="K851" s="40"/>
      <c r="L851" s="44"/>
      <c r="M851" s="234"/>
      <c r="N851" s="235"/>
      <c r="O851" s="91"/>
      <c r="P851" s="91"/>
      <c r="Q851" s="91"/>
      <c r="R851" s="91"/>
      <c r="S851" s="91"/>
      <c r="T851" s="92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151</v>
      </c>
      <c r="AU851" s="17" t="s">
        <v>83</v>
      </c>
    </row>
    <row r="852" s="13" customFormat="1">
      <c r="A852" s="13"/>
      <c r="B852" s="236"/>
      <c r="C852" s="237"/>
      <c r="D852" s="238" t="s">
        <v>153</v>
      </c>
      <c r="E852" s="239" t="s">
        <v>1</v>
      </c>
      <c r="F852" s="240" t="s">
        <v>280</v>
      </c>
      <c r="G852" s="237"/>
      <c r="H852" s="241">
        <v>171.868</v>
      </c>
      <c r="I852" s="242"/>
      <c r="J852" s="237"/>
      <c r="K852" s="237"/>
      <c r="L852" s="243"/>
      <c r="M852" s="244"/>
      <c r="N852" s="245"/>
      <c r="O852" s="245"/>
      <c r="P852" s="245"/>
      <c r="Q852" s="245"/>
      <c r="R852" s="245"/>
      <c r="S852" s="245"/>
      <c r="T852" s="246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7" t="s">
        <v>153</v>
      </c>
      <c r="AU852" s="247" t="s">
        <v>83</v>
      </c>
      <c r="AV852" s="13" t="s">
        <v>83</v>
      </c>
      <c r="AW852" s="13" t="s">
        <v>30</v>
      </c>
      <c r="AX852" s="13" t="s">
        <v>73</v>
      </c>
      <c r="AY852" s="247" t="s">
        <v>143</v>
      </c>
    </row>
    <row r="853" s="13" customFormat="1">
      <c r="A853" s="13"/>
      <c r="B853" s="236"/>
      <c r="C853" s="237"/>
      <c r="D853" s="238" t="s">
        <v>153</v>
      </c>
      <c r="E853" s="239" t="s">
        <v>1</v>
      </c>
      <c r="F853" s="240" t="s">
        <v>281</v>
      </c>
      <c r="G853" s="237"/>
      <c r="H853" s="241">
        <v>64.582999999999998</v>
      </c>
      <c r="I853" s="242"/>
      <c r="J853" s="237"/>
      <c r="K853" s="237"/>
      <c r="L853" s="243"/>
      <c r="M853" s="244"/>
      <c r="N853" s="245"/>
      <c r="O853" s="245"/>
      <c r="P853" s="245"/>
      <c r="Q853" s="245"/>
      <c r="R853" s="245"/>
      <c r="S853" s="245"/>
      <c r="T853" s="24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7" t="s">
        <v>153</v>
      </c>
      <c r="AU853" s="247" t="s">
        <v>83</v>
      </c>
      <c r="AV853" s="13" t="s">
        <v>83</v>
      </c>
      <c r="AW853" s="13" t="s">
        <v>30</v>
      </c>
      <c r="AX853" s="13" t="s">
        <v>73</v>
      </c>
      <c r="AY853" s="247" t="s">
        <v>143</v>
      </c>
    </row>
    <row r="854" s="13" customFormat="1">
      <c r="A854" s="13"/>
      <c r="B854" s="236"/>
      <c r="C854" s="237"/>
      <c r="D854" s="238" t="s">
        <v>153</v>
      </c>
      <c r="E854" s="239" t="s">
        <v>1</v>
      </c>
      <c r="F854" s="240" t="s">
        <v>287</v>
      </c>
      <c r="G854" s="237"/>
      <c r="H854" s="241">
        <v>394.25599999999997</v>
      </c>
      <c r="I854" s="242"/>
      <c r="J854" s="237"/>
      <c r="K854" s="237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153</v>
      </c>
      <c r="AU854" s="247" t="s">
        <v>83</v>
      </c>
      <c r="AV854" s="13" t="s">
        <v>83</v>
      </c>
      <c r="AW854" s="13" t="s">
        <v>30</v>
      </c>
      <c r="AX854" s="13" t="s">
        <v>73</v>
      </c>
      <c r="AY854" s="247" t="s">
        <v>143</v>
      </c>
    </row>
    <row r="855" s="14" customFormat="1">
      <c r="A855" s="14"/>
      <c r="B855" s="248"/>
      <c r="C855" s="249"/>
      <c r="D855" s="238" t="s">
        <v>153</v>
      </c>
      <c r="E855" s="250" t="s">
        <v>1</v>
      </c>
      <c r="F855" s="251" t="s">
        <v>155</v>
      </c>
      <c r="G855" s="249"/>
      <c r="H855" s="252">
        <v>630.70699999999999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8" t="s">
        <v>153</v>
      </c>
      <c r="AU855" s="258" t="s">
        <v>83</v>
      </c>
      <c r="AV855" s="14" t="s">
        <v>150</v>
      </c>
      <c r="AW855" s="14" t="s">
        <v>30</v>
      </c>
      <c r="AX855" s="14" t="s">
        <v>81</v>
      </c>
      <c r="AY855" s="258" t="s">
        <v>143</v>
      </c>
    </row>
    <row r="856" s="2" customFormat="1" ht="33" customHeight="1">
      <c r="A856" s="38"/>
      <c r="B856" s="39"/>
      <c r="C856" s="218" t="s">
        <v>727</v>
      </c>
      <c r="D856" s="218" t="s">
        <v>145</v>
      </c>
      <c r="E856" s="219" t="s">
        <v>1220</v>
      </c>
      <c r="F856" s="220" t="s">
        <v>1221</v>
      </c>
      <c r="G856" s="221" t="s">
        <v>180</v>
      </c>
      <c r="H856" s="222">
        <v>630.70699999999999</v>
      </c>
      <c r="I856" s="223"/>
      <c r="J856" s="224">
        <f>ROUND(I856*H856,2)</f>
        <v>0</v>
      </c>
      <c r="K856" s="220" t="s">
        <v>149</v>
      </c>
      <c r="L856" s="44"/>
      <c r="M856" s="225" t="s">
        <v>1</v>
      </c>
      <c r="N856" s="226" t="s">
        <v>38</v>
      </c>
      <c r="O856" s="91"/>
      <c r="P856" s="227">
        <f>O856*H856</f>
        <v>0</v>
      </c>
      <c r="Q856" s="227">
        <v>0</v>
      </c>
      <c r="R856" s="227">
        <f>Q856*H856</f>
        <v>0</v>
      </c>
      <c r="S856" s="227">
        <v>0</v>
      </c>
      <c r="T856" s="228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9" t="s">
        <v>195</v>
      </c>
      <c r="AT856" s="229" t="s">
        <v>145</v>
      </c>
      <c r="AU856" s="229" t="s">
        <v>83</v>
      </c>
      <c r="AY856" s="17" t="s">
        <v>143</v>
      </c>
      <c r="BE856" s="230">
        <f>IF(N856="základní",J856,0)</f>
        <v>0</v>
      </c>
      <c r="BF856" s="230">
        <f>IF(N856="snížená",J856,0)</f>
        <v>0</v>
      </c>
      <c r="BG856" s="230">
        <f>IF(N856="zákl. přenesená",J856,0)</f>
        <v>0</v>
      </c>
      <c r="BH856" s="230">
        <f>IF(N856="sníž. přenesená",J856,0)</f>
        <v>0</v>
      </c>
      <c r="BI856" s="230">
        <f>IF(N856="nulová",J856,0)</f>
        <v>0</v>
      </c>
      <c r="BJ856" s="17" t="s">
        <v>81</v>
      </c>
      <c r="BK856" s="230">
        <f>ROUND(I856*H856,2)</f>
        <v>0</v>
      </c>
      <c r="BL856" s="17" t="s">
        <v>195</v>
      </c>
      <c r="BM856" s="229" t="s">
        <v>1222</v>
      </c>
    </row>
    <row r="857" s="2" customFormat="1">
      <c r="A857" s="38"/>
      <c r="B857" s="39"/>
      <c r="C857" s="40"/>
      <c r="D857" s="231" t="s">
        <v>151</v>
      </c>
      <c r="E857" s="40"/>
      <c r="F857" s="232" t="s">
        <v>1223</v>
      </c>
      <c r="G857" s="40"/>
      <c r="H857" s="40"/>
      <c r="I857" s="233"/>
      <c r="J857" s="40"/>
      <c r="K857" s="40"/>
      <c r="L857" s="44"/>
      <c r="M857" s="234"/>
      <c r="N857" s="235"/>
      <c r="O857" s="91"/>
      <c r="P857" s="91"/>
      <c r="Q857" s="91"/>
      <c r="R857" s="91"/>
      <c r="S857" s="91"/>
      <c r="T857" s="92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T857" s="17" t="s">
        <v>151</v>
      </c>
      <c r="AU857" s="17" t="s">
        <v>83</v>
      </c>
    </row>
    <row r="858" s="13" customFormat="1">
      <c r="A858" s="13"/>
      <c r="B858" s="236"/>
      <c r="C858" s="237"/>
      <c r="D858" s="238" t="s">
        <v>153</v>
      </c>
      <c r="E858" s="239" t="s">
        <v>1</v>
      </c>
      <c r="F858" s="240" t="s">
        <v>280</v>
      </c>
      <c r="G858" s="237"/>
      <c r="H858" s="241">
        <v>171.868</v>
      </c>
      <c r="I858" s="242"/>
      <c r="J858" s="237"/>
      <c r="K858" s="237"/>
      <c r="L858" s="243"/>
      <c r="M858" s="244"/>
      <c r="N858" s="245"/>
      <c r="O858" s="245"/>
      <c r="P858" s="245"/>
      <c r="Q858" s="245"/>
      <c r="R858" s="245"/>
      <c r="S858" s="245"/>
      <c r="T858" s="24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7" t="s">
        <v>153</v>
      </c>
      <c r="AU858" s="247" t="s">
        <v>83</v>
      </c>
      <c r="AV858" s="13" t="s">
        <v>83</v>
      </c>
      <c r="AW858" s="13" t="s">
        <v>30</v>
      </c>
      <c r="AX858" s="13" t="s">
        <v>73</v>
      </c>
      <c r="AY858" s="247" t="s">
        <v>143</v>
      </c>
    </row>
    <row r="859" s="13" customFormat="1">
      <c r="A859" s="13"/>
      <c r="B859" s="236"/>
      <c r="C859" s="237"/>
      <c r="D859" s="238" t="s">
        <v>153</v>
      </c>
      <c r="E859" s="239" t="s">
        <v>1</v>
      </c>
      <c r="F859" s="240" t="s">
        <v>281</v>
      </c>
      <c r="G859" s="237"/>
      <c r="H859" s="241">
        <v>64.582999999999998</v>
      </c>
      <c r="I859" s="242"/>
      <c r="J859" s="237"/>
      <c r="K859" s="237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153</v>
      </c>
      <c r="AU859" s="247" t="s">
        <v>83</v>
      </c>
      <c r="AV859" s="13" t="s">
        <v>83</v>
      </c>
      <c r="AW859" s="13" t="s">
        <v>30</v>
      </c>
      <c r="AX859" s="13" t="s">
        <v>73</v>
      </c>
      <c r="AY859" s="247" t="s">
        <v>143</v>
      </c>
    </row>
    <row r="860" s="13" customFormat="1">
      <c r="A860" s="13"/>
      <c r="B860" s="236"/>
      <c r="C860" s="237"/>
      <c r="D860" s="238" t="s">
        <v>153</v>
      </c>
      <c r="E860" s="239" t="s">
        <v>1</v>
      </c>
      <c r="F860" s="240" t="s">
        <v>287</v>
      </c>
      <c r="G860" s="237"/>
      <c r="H860" s="241">
        <v>394.25599999999997</v>
      </c>
      <c r="I860" s="242"/>
      <c r="J860" s="237"/>
      <c r="K860" s="237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153</v>
      </c>
      <c r="AU860" s="247" t="s">
        <v>83</v>
      </c>
      <c r="AV860" s="13" t="s">
        <v>83</v>
      </c>
      <c r="AW860" s="13" t="s">
        <v>30</v>
      </c>
      <c r="AX860" s="13" t="s">
        <v>73</v>
      </c>
      <c r="AY860" s="247" t="s">
        <v>143</v>
      </c>
    </row>
    <row r="861" s="14" customFormat="1">
      <c r="A861" s="14"/>
      <c r="B861" s="248"/>
      <c r="C861" s="249"/>
      <c r="D861" s="238" t="s">
        <v>153</v>
      </c>
      <c r="E861" s="250" t="s">
        <v>1</v>
      </c>
      <c r="F861" s="251" t="s">
        <v>155</v>
      </c>
      <c r="G861" s="249"/>
      <c r="H861" s="252">
        <v>630.70699999999999</v>
      </c>
      <c r="I861" s="253"/>
      <c r="J861" s="249"/>
      <c r="K861" s="249"/>
      <c r="L861" s="254"/>
      <c r="M861" s="280"/>
      <c r="N861" s="281"/>
      <c r="O861" s="281"/>
      <c r="P861" s="281"/>
      <c r="Q861" s="281"/>
      <c r="R861" s="281"/>
      <c r="S861" s="281"/>
      <c r="T861" s="28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153</v>
      </c>
      <c r="AU861" s="258" t="s">
        <v>83</v>
      </c>
      <c r="AV861" s="14" t="s">
        <v>150</v>
      </c>
      <c r="AW861" s="14" t="s">
        <v>30</v>
      </c>
      <c r="AX861" s="14" t="s">
        <v>81</v>
      </c>
      <c r="AY861" s="258" t="s">
        <v>143</v>
      </c>
    </row>
    <row r="862" s="2" customFormat="1" ht="6.96" customHeight="1">
      <c r="A862" s="38"/>
      <c r="B862" s="66"/>
      <c r="C862" s="67"/>
      <c r="D862" s="67"/>
      <c r="E862" s="67"/>
      <c r="F862" s="67"/>
      <c r="G862" s="67"/>
      <c r="H862" s="67"/>
      <c r="I862" s="67"/>
      <c r="J862" s="67"/>
      <c r="K862" s="67"/>
      <c r="L862" s="44"/>
      <c r="M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</row>
  </sheetData>
  <sheetProtection sheet="1" autoFilter="0" formatColumns="0" formatRows="0" objects="1" scenarios="1" spinCount="100000" saltValue="gad/sinP3AdrnUARm8JCpJPxq9P8CqWnKQlcnvFLZj1Kyg8HjFD3TuZ6BRkBmhqX/ITG9zpq7hdqQmyHJcLe3w==" hashValue="XGAIqBvGVVKSANU7O0MtGbx33O+kX4FhAAODUGSC0S5/FliMiQDq8peyY2O4L5Cq2optk+wg7tiDspQvJbsLiw==" algorithmName="SHA-512" password="CC35"/>
  <autoFilter ref="C139:K861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hyperlinks>
    <hyperlink ref="F144" r:id="rId1" display="https://podminky.urs.cz/item/CS_URS_2022_02/131213701"/>
    <hyperlink ref="F148" r:id="rId2" display="https://podminky.urs.cz/item/CS_URS_2022_02/162751117"/>
    <hyperlink ref="F150" r:id="rId3" display="https://podminky.urs.cz/item/CS_URS_2022_02/162751119"/>
    <hyperlink ref="F154" r:id="rId4" display="https://podminky.urs.cz/item/CS_URS_2022_02/171201231"/>
    <hyperlink ref="F159" r:id="rId5" display="https://podminky.urs.cz/item/CS_URS_2022_02/275313611"/>
    <hyperlink ref="F163" r:id="rId6" display="https://podminky.urs.cz/item/CS_URS_2022_02/279113134"/>
    <hyperlink ref="F168" r:id="rId7" display="https://podminky.urs.cz/item/CS_URS_2022_02/279361821"/>
    <hyperlink ref="F174" r:id="rId8" display="https://podminky.urs.cz/item/CS_URS_2022_02/310231055"/>
    <hyperlink ref="F186" r:id="rId9" display="https://podminky.urs.cz/item/CS_URS_2022_02/311235451"/>
    <hyperlink ref="F191" r:id="rId10" display="https://podminky.urs.cz/item/CS_URS_2022_02/317121251"/>
    <hyperlink ref="F196" r:id="rId11" display="https://podminky.urs.cz/item/CS_URS_2022_02/317121351"/>
    <hyperlink ref="F199" r:id="rId12" display="https://podminky.urs.cz/item/CS_URS_2022_02/317168022"/>
    <hyperlink ref="F201" r:id="rId13" display="https://podminky.urs.cz/item/CS_URS_2022_02/317168023"/>
    <hyperlink ref="F203" r:id="rId14" display="https://podminky.urs.cz/item/CS_URS_2022_02/317941125"/>
    <hyperlink ref="F212" r:id="rId15" display="https://podminky.urs.cz/item/CS_URS_2022_02/319231212"/>
    <hyperlink ref="F216" r:id="rId16" display="https://podminky.urs.cz/item/CS_URS_2022_02/342244251"/>
    <hyperlink ref="F226" r:id="rId17" display="https://podminky.urs.cz/item/CS_URS_2022_02/612131101"/>
    <hyperlink ref="F231" r:id="rId18" display="https://podminky.urs.cz/item/CS_URS_2022_02/612131121"/>
    <hyperlink ref="F235" r:id="rId19" display="https://podminky.urs.cz/item/CS_URS_2022_02/612142001"/>
    <hyperlink ref="F241" r:id="rId20" display="https://podminky.urs.cz/item/CS_URS_2022_02/612311131"/>
    <hyperlink ref="F245" r:id="rId21" display="https://podminky.urs.cz/item/CS_URS_2022_02/612321141"/>
    <hyperlink ref="F250" r:id="rId22" display="https://podminky.urs.cz/item/CS_URS_2022_02/612324111"/>
    <hyperlink ref="F252" r:id="rId23" display="https://podminky.urs.cz/item/CS_URS_2022_02/612325131"/>
    <hyperlink ref="F254" r:id="rId24" display="https://podminky.urs.cz/item/CS_URS_2022_02/622131121"/>
    <hyperlink ref="F258" r:id="rId25" display="https://podminky.urs.cz/item/CS_URS_2022_02/622142001"/>
    <hyperlink ref="F262" r:id="rId26" display="https://podminky.urs.cz/item/CS_URS_2022_02/622143003"/>
    <hyperlink ref="F271" r:id="rId27" display="https://podminky.urs.cz/item/CS_URS_2022_02/622143004"/>
    <hyperlink ref="F276" r:id="rId28" display="https://podminky.urs.cz/item/CS_URS_2022_02/622151001"/>
    <hyperlink ref="F280" r:id="rId29" display="https://podminky.urs.cz/item/CS_URS_2022_02/622211021"/>
    <hyperlink ref="F289" r:id="rId30" display="https://podminky.urs.cz/item/CS_URS_2022_02/622221031"/>
    <hyperlink ref="F305" r:id="rId31" display="https://podminky.urs.cz/item/CS_URS_2022_02/622222001"/>
    <hyperlink ref="F312" r:id="rId32" display="https://podminky.urs.cz/item/CS_URS_2022_02/622251101"/>
    <hyperlink ref="F314" r:id="rId33" display="https://podminky.urs.cz/item/CS_URS_2022_02/622251105"/>
    <hyperlink ref="F316" r:id="rId34" display="https://podminky.urs.cz/item/CS_URS_2022_02/622511112"/>
    <hyperlink ref="F320" r:id="rId35" display="https://podminky.urs.cz/item/CS_URS_2022_02/622531022"/>
    <hyperlink ref="F325" r:id="rId36" display="https://podminky.urs.cz/item/CS_URS_2022_02/629991001"/>
    <hyperlink ref="F329" r:id="rId37" display="https://podminky.urs.cz/item/CS_URS_2022_02/629991011"/>
    <hyperlink ref="F333" r:id="rId38" display="https://podminky.urs.cz/item/CS_URS_2022_02/631311115"/>
    <hyperlink ref="F337" r:id="rId39" display="https://podminky.urs.cz/item/CS_URS_2022_02/631362021"/>
    <hyperlink ref="F341" r:id="rId40" display="https://podminky.urs.cz/item/CS_URS_2022_02/634112112"/>
    <hyperlink ref="F343" r:id="rId41" display="https://podminky.urs.cz/item/CS_URS_2022_02/642942111"/>
    <hyperlink ref="F352" r:id="rId42" display="https://podminky.urs.cz/item/CS_URS_2022_02/642944121"/>
    <hyperlink ref="F366" r:id="rId43" display="https://podminky.urs.cz/item/CS_URS_2022_02/642944221"/>
    <hyperlink ref="F372" r:id="rId44" display="https://podminky.urs.cz/item/CS_URS_2022_02/941221111"/>
    <hyperlink ref="F374" r:id="rId45" display="https://podminky.urs.cz/item/CS_URS_2022_02/941221211"/>
    <hyperlink ref="F378" r:id="rId46" display="https://podminky.urs.cz/item/CS_URS_2022_02/941221811"/>
    <hyperlink ref="F380" r:id="rId47" display="https://podminky.urs.cz/item/CS_URS_2022_02/949101111"/>
    <hyperlink ref="F382" r:id="rId48" display="https://podminky.urs.cz/item/CS_URS_2022_02/962031132"/>
    <hyperlink ref="F387" r:id="rId49" display="https://podminky.urs.cz/item/CS_URS_2022_02/962031133"/>
    <hyperlink ref="F395" r:id="rId50" display="https://podminky.urs.cz/item/CS_URS_2022_02/962032231"/>
    <hyperlink ref="F399" r:id="rId51" display="https://podminky.urs.cz/item/CS_URS_2022_02/968062355"/>
    <hyperlink ref="F405" r:id="rId52" display="https://podminky.urs.cz/item/CS_URS_2022_02/968062356"/>
    <hyperlink ref="F409" r:id="rId53" display="https://podminky.urs.cz/item/CS_URS_2022_02/968062455"/>
    <hyperlink ref="F414" r:id="rId54" display="https://podminky.urs.cz/item/CS_URS_2022_02/968062456"/>
    <hyperlink ref="F420" r:id="rId55" display="https://podminky.urs.cz/item/CS_URS_2022_02/968062559"/>
    <hyperlink ref="F424" r:id="rId56" display="https://podminky.urs.cz/item/CS_URS_2022_02/971033541"/>
    <hyperlink ref="F430" r:id="rId57" display="https://podminky.urs.cz/item/CS_URS_2022_02/971033641"/>
    <hyperlink ref="F439" r:id="rId58" display="https://podminky.urs.cz/item/CS_URS_2022_02/974031165"/>
    <hyperlink ref="F446" r:id="rId59" display="https://podminky.urs.cz/item/CS_URS_2022_02/978013191"/>
    <hyperlink ref="F451" r:id="rId60" display="https://podminky.urs.cz/item/CS_URS_2022_02/997013111"/>
    <hyperlink ref="F453" r:id="rId61" display="https://podminky.urs.cz/item/CS_URS_2022_02/997013501"/>
    <hyperlink ref="F455" r:id="rId62" display="https://podminky.urs.cz/item/CS_URS_2022_02/997013509"/>
    <hyperlink ref="F459" r:id="rId63" display="https://podminky.urs.cz/item/CS_URS_2022_02/997013811"/>
    <hyperlink ref="F461" r:id="rId64" display="https://podminky.urs.cz/item/CS_URS_2022_02/997013869"/>
    <hyperlink ref="F464" r:id="rId65" display="https://podminky.urs.cz/item/CS_URS_2022_02/998011001"/>
    <hyperlink ref="F468" r:id="rId66" display="https://podminky.urs.cz/item/CS_URS_2022_02/711111001"/>
    <hyperlink ref="F475" r:id="rId67" display="https://podminky.urs.cz/item/CS_URS_2022_02/711141559"/>
    <hyperlink ref="F481" r:id="rId68" display="https://podminky.urs.cz/item/CS_URS_2022_02/998711101"/>
    <hyperlink ref="F484" r:id="rId69" display="https://podminky.urs.cz/item/CS_URS_2023_01/712311101"/>
    <hyperlink ref="F489" r:id="rId70" display="https://podminky.urs.cz/item/CS_URS_2023_01/712341559"/>
    <hyperlink ref="F494" r:id="rId71" display="https://podminky.urs.cz/item/CS_URS_2022_02/712361705"/>
    <hyperlink ref="F501" r:id="rId72" display="https://podminky.urs.cz/item/CS_URS_2022_02/712771001"/>
    <hyperlink ref="F507" r:id="rId73" display="https://podminky.urs.cz/item/CS_URS_2022_02/998712101"/>
    <hyperlink ref="F510" r:id="rId74" display="https://podminky.urs.cz/item/CS_URS_2022_02/713141136"/>
    <hyperlink ref="F517" r:id="rId75" display="https://podminky.urs.cz/item/CS_URS_2023_01/713141336"/>
    <hyperlink ref="F523" r:id="rId76" display="https://podminky.urs.cz/item/CS_URS_2023_01/998713101"/>
    <hyperlink ref="F526" r:id="rId77" display="https://podminky.urs.cz/item/CS_URS_2022_02/725112171"/>
    <hyperlink ref="F528" r:id="rId78" display="https://podminky.urs.cz/item/CS_URS_2022_02/725211615"/>
    <hyperlink ref="F530" r:id="rId79" display="https://podminky.urs.cz/item/CS_URS_2022_02/725331111"/>
    <hyperlink ref="F532" r:id="rId80" display="https://podminky.urs.cz/item/CS_URS_2022_02/725822611"/>
    <hyperlink ref="F535" r:id="rId81" display="https://podminky.urs.cz/item/CS_URS_2022_02/726131041"/>
    <hyperlink ref="F537" r:id="rId82" display="https://podminky.urs.cz/item/CS_URS_2022_02/726191002"/>
    <hyperlink ref="F540" r:id="rId83" display="https://podminky.urs.cz/item/CS_URS_2023_01/762341675"/>
    <hyperlink ref="F545" r:id="rId84" display="https://podminky.urs.cz/item/CS_URS_2023_01/762395000"/>
    <hyperlink ref="F548" r:id="rId85" display="https://podminky.urs.cz/item/CS_URS_2023_01/998762101"/>
    <hyperlink ref="F551" r:id="rId86" display="https://podminky.urs.cz/item/CS_URS_2022_02/763121465"/>
    <hyperlink ref="F561" r:id="rId87" display="https://podminky.urs.cz/item/CS_URS_2022_02/764002861"/>
    <hyperlink ref="F566" r:id="rId88" display="https://podminky.urs.cz/item/CS_URS_2022_02/764214606"/>
    <hyperlink ref="F570" r:id="rId89" display="https://podminky.urs.cz/item/CS_URS_2022_02/764214607"/>
    <hyperlink ref="F574" r:id="rId90" display="https://podminky.urs.cz/item/CS_URS_2022_02/764215646"/>
    <hyperlink ref="F576" r:id="rId91" display="https://podminky.urs.cz/item/CS_URS_2022_02/764216603"/>
    <hyperlink ref="F580" r:id="rId92" display="https://podminky.urs.cz/item/CS_URS_2022_02/764216665"/>
    <hyperlink ref="F582" r:id="rId93" display="https://podminky.urs.cz/item/CS_URS_2022_02/764218605"/>
    <hyperlink ref="F586" r:id="rId94" display="https://podminky.urs.cz/item/CS_URS_2022_02/764218645"/>
    <hyperlink ref="F588" r:id="rId95" display="https://podminky.urs.cz/item/CS_URS_2022_02/764311603"/>
    <hyperlink ref="F593" r:id="rId96" display="https://podminky.urs.cz/item/CS_URS_2022_02/998764101"/>
    <hyperlink ref="F596" r:id="rId97" display="https://podminky.urs.cz/item/CS_URS_2022_02/765142001"/>
    <hyperlink ref="F603" r:id="rId98" display="https://podminky.urs.cz/item/CS_URS_2022_02/998765101"/>
    <hyperlink ref="F606" r:id="rId99" display="https://podminky.urs.cz/item/CS_URS_2022_02/766622131"/>
    <hyperlink ref="F611" r:id="rId100" display="https://podminky.urs.cz/item/CS_URS_2022_02/766622216"/>
    <hyperlink ref="F620" r:id="rId101" display="https://podminky.urs.cz/item/CS_URS_2022_02/766660001"/>
    <hyperlink ref="F637" r:id="rId102" display="https://podminky.urs.cz/item/CS_URS_2022_02/766660002"/>
    <hyperlink ref="F648" r:id="rId103" display="https://podminky.urs.cz/item/CS_URS_2022_02/766660011"/>
    <hyperlink ref="F653" r:id="rId104" display="https://podminky.urs.cz/item/CS_URS_2022_02/766660411"/>
    <hyperlink ref="F659" r:id="rId105" display="https://podminky.urs.cz/item/CS_URS_2022_02/766660717"/>
    <hyperlink ref="F663" r:id="rId106" display="https://podminky.urs.cz/item/CS_URS_2022_02/766660718"/>
    <hyperlink ref="F667" r:id="rId107" display="https://podminky.urs.cz/item/CS_URS_2022_02/766660728"/>
    <hyperlink ref="F671" r:id="rId108" display="https://podminky.urs.cz/item/CS_URS_2022_02/766660731"/>
    <hyperlink ref="F675" r:id="rId109" display="https://podminky.urs.cz/item/CS_URS_2022_02/766691914"/>
    <hyperlink ref="F679" r:id="rId110" display="https://podminky.urs.cz/item/CS_URS_2022_02/766691915"/>
    <hyperlink ref="F683" r:id="rId111" display="https://podminky.urs.cz/item/CS_URS_2022_02/766694111"/>
    <hyperlink ref="F686" r:id="rId112" display="https://podminky.urs.cz/item/CS_URS_2022_02/766694112"/>
    <hyperlink ref="F692" r:id="rId113" display="https://podminky.urs.cz/item/CS_URS_2022_02/998766101"/>
    <hyperlink ref="F695" r:id="rId114" display="https://podminky.urs.cz/item/CS_URS_2023_01/767640221"/>
    <hyperlink ref="F705" r:id="rId115" display="https://podminky.urs.cz/item/CS_URS_2023_01/767649191"/>
    <hyperlink ref="F709" r:id="rId116" display="https://podminky.urs.cz/item/CS_URS_2023_01/767649193"/>
    <hyperlink ref="F716" r:id="rId117" display="https://podminky.urs.cz/item/CS_URS_2022_02/771121011"/>
    <hyperlink ref="F720" r:id="rId118" display="https://podminky.urs.cz/item/CS_URS_2022_02/771474113"/>
    <hyperlink ref="F725" r:id="rId119" display="https://podminky.urs.cz/item/CS_URS_2022_02/771574173"/>
    <hyperlink ref="F732" r:id="rId120" display="https://podminky.urs.cz/item/CS_URS_2022_02/771577114"/>
    <hyperlink ref="F734" r:id="rId121" display="https://podminky.urs.cz/item/CS_URS_2022_02/771591112"/>
    <hyperlink ref="F739" r:id="rId122" display="https://podminky.urs.cz/item/CS_URS_2022_02/771591115"/>
    <hyperlink ref="F743" r:id="rId123" display="https://podminky.urs.cz/item/CS_URS_2022_02/771591117"/>
    <hyperlink ref="F745" r:id="rId124" display="https://podminky.urs.cz/item/CS_URS_2022_02/771591264"/>
    <hyperlink ref="F747" r:id="rId125" display="https://podminky.urs.cz/item/CS_URS_2022_02/771592011"/>
    <hyperlink ref="F751" r:id="rId126" display="https://podminky.urs.cz/item/CS_URS_2022_02/998771101"/>
    <hyperlink ref="F754" r:id="rId127" display="https://podminky.urs.cz/item/CS_URS_2022_02/781121011"/>
    <hyperlink ref="F768" r:id="rId128" display="https://podminky.urs.cz/item/CS_URS_2022_02/781474154"/>
    <hyperlink ref="F773" r:id="rId129" display="https://podminky.urs.cz/item/CS_URS_2022_02/781477114"/>
    <hyperlink ref="F775" r:id="rId130" display="https://podminky.urs.cz/item/CS_URS_2022_02/781495115"/>
    <hyperlink ref="F777" r:id="rId131" display="https://podminky.urs.cz/item/CS_URS_2022_02/781495142"/>
    <hyperlink ref="F779" r:id="rId132" display="https://podminky.urs.cz/item/CS_URS_2022_02/781495152"/>
    <hyperlink ref="F781" r:id="rId133" display="https://podminky.urs.cz/item/CS_URS_2022_02/781495153"/>
    <hyperlink ref="F783" r:id="rId134" display="https://podminky.urs.cz/item/CS_URS_2022_02/781495211"/>
    <hyperlink ref="F785" r:id="rId135" display="https://podminky.urs.cz/item/CS_URS_2022_02/998781101"/>
    <hyperlink ref="F790" r:id="rId136" display="https://podminky.urs.cz/item/CS_URS_2022_02/784121001"/>
    <hyperlink ref="F836" r:id="rId137" display="https://podminky.urs.cz/item/CS_URS_2022_02/784171101"/>
    <hyperlink ref="F841" r:id="rId138" display="https://podminky.urs.cz/item/CS_URS_2022_02/784171111"/>
    <hyperlink ref="F851" r:id="rId139" display="https://podminky.urs.cz/item/CS_URS_2022_02/784181121"/>
    <hyperlink ref="F857" r:id="rId140" display="https://podminky.urs.cz/item/CS_URS_2022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1224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ROUND((SUM(BE120:BE170)),  2)</f>
        <v>0</v>
      </c>
      <c r="G33" s="38"/>
      <c r="H33" s="38"/>
      <c r="I33" s="155">
        <v>0.20999999999999999</v>
      </c>
      <c r="J33" s="154">
        <f>ROUND(((SUM(BE120:BE170))*I33),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ROUND((SUM(BF120:BF170)),  2)</f>
        <v>0</v>
      </c>
      <c r="G34" s="38"/>
      <c r="H34" s="38"/>
      <c r="I34" s="155">
        <v>0.14999999999999999</v>
      </c>
      <c r="J34" s="154">
        <f>ROUND(((SUM(BF120:BF170))*I34),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Ústřední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1225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1226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1227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Odloučené pracoviště Jilemnického - přístavba a stavební úpravy frézařské dílny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Ústřední vytápění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5. 3. 2023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129</v>
      </c>
      <c r="D119" s="194" t="s">
        <v>58</v>
      </c>
      <c r="E119" s="194" t="s">
        <v>54</v>
      </c>
      <c r="F119" s="194" t="s">
        <v>55</v>
      </c>
      <c r="G119" s="194" t="s">
        <v>130</v>
      </c>
      <c r="H119" s="194" t="s">
        <v>131</v>
      </c>
      <c r="I119" s="194" t="s">
        <v>132</v>
      </c>
      <c r="J119" s="194" t="s">
        <v>101</v>
      </c>
      <c r="K119" s="195" t="s">
        <v>133</v>
      </c>
      <c r="L119" s="196"/>
      <c r="M119" s="100" t="s">
        <v>1</v>
      </c>
      <c r="N119" s="101" t="s">
        <v>37</v>
      </c>
      <c r="O119" s="101" t="s">
        <v>134</v>
      </c>
      <c r="P119" s="101" t="s">
        <v>135</v>
      </c>
      <c r="Q119" s="101" t="s">
        <v>136</v>
      </c>
      <c r="R119" s="101" t="s">
        <v>137</v>
      </c>
      <c r="S119" s="101" t="s">
        <v>138</v>
      </c>
      <c r="T119" s="102" t="s">
        <v>139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140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617</v>
      </c>
      <c r="F121" s="205" t="s">
        <v>618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P122+P141+P152</f>
        <v>0</v>
      </c>
      <c r="Q121" s="210"/>
      <c r="R121" s="211">
        <f>R122+R141+R152</f>
        <v>0</v>
      </c>
      <c r="S121" s="210"/>
      <c r="T121" s="212">
        <f>T122+T141+T152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72</v>
      </c>
      <c r="AU121" s="214" t="s">
        <v>73</v>
      </c>
      <c r="AY121" s="213" t="s">
        <v>143</v>
      </c>
      <c r="BK121" s="215">
        <f>BK122+BK141+BK152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1228</v>
      </c>
      <c r="F122" s="216" t="s">
        <v>1229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SUM(P123:P140)</f>
        <v>0</v>
      </c>
      <c r="Q122" s="210"/>
      <c r="R122" s="211">
        <f>SUM(R123:R140)</f>
        <v>0</v>
      </c>
      <c r="S122" s="210"/>
      <c r="T122" s="212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72</v>
      </c>
      <c r="AU122" s="214" t="s">
        <v>81</v>
      </c>
      <c r="AY122" s="213" t="s">
        <v>143</v>
      </c>
      <c r="BK122" s="215">
        <f>SUM(BK123:BK140)</f>
        <v>0</v>
      </c>
    </row>
    <row r="123" s="2" customFormat="1" ht="16.5" customHeight="1">
      <c r="A123" s="38"/>
      <c r="B123" s="39"/>
      <c r="C123" s="218" t="s">
        <v>81</v>
      </c>
      <c r="D123" s="218" t="s">
        <v>145</v>
      </c>
      <c r="E123" s="219" t="s">
        <v>1230</v>
      </c>
      <c r="F123" s="220" t="s">
        <v>1231</v>
      </c>
      <c r="G123" s="221" t="s">
        <v>323</v>
      </c>
      <c r="H123" s="222">
        <v>150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195</v>
      </c>
      <c r="AT123" s="229" t="s">
        <v>145</v>
      </c>
      <c r="AU123" s="229" t="s">
        <v>83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195</v>
      </c>
      <c r="BM123" s="229" t="s">
        <v>1232</v>
      </c>
    </row>
    <row r="124" s="2" customFormat="1" ht="16.5" customHeight="1">
      <c r="A124" s="38"/>
      <c r="B124" s="39"/>
      <c r="C124" s="218" t="s">
        <v>83</v>
      </c>
      <c r="D124" s="218" t="s">
        <v>145</v>
      </c>
      <c r="E124" s="219" t="s">
        <v>1233</v>
      </c>
      <c r="F124" s="220" t="s">
        <v>1234</v>
      </c>
      <c r="G124" s="221" t="s">
        <v>167</v>
      </c>
      <c r="H124" s="222">
        <v>0.5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195</v>
      </c>
      <c r="AT124" s="229" t="s">
        <v>145</v>
      </c>
      <c r="AU124" s="229" t="s">
        <v>83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195</v>
      </c>
      <c r="BM124" s="229" t="s">
        <v>1235</v>
      </c>
    </row>
    <row r="125" s="2" customFormat="1" ht="16.5" customHeight="1">
      <c r="A125" s="38"/>
      <c r="B125" s="39"/>
      <c r="C125" s="259" t="s">
        <v>159</v>
      </c>
      <c r="D125" s="259" t="s">
        <v>219</v>
      </c>
      <c r="E125" s="260" t="s">
        <v>1236</v>
      </c>
      <c r="F125" s="261" t="s">
        <v>1237</v>
      </c>
      <c r="G125" s="262" t="s">
        <v>323</v>
      </c>
      <c r="H125" s="263">
        <v>10</v>
      </c>
      <c r="I125" s="264"/>
      <c r="J125" s="265">
        <f>ROUND(I125*H125,2)</f>
        <v>0</v>
      </c>
      <c r="K125" s="261" t="s">
        <v>1</v>
      </c>
      <c r="L125" s="266"/>
      <c r="M125" s="267" t="s">
        <v>1</v>
      </c>
      <c r="N125" s="268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239</v>
      </c>
      <c r="AT125" s="229" t="s">
        <v>219</v>
      </c>
      <c r="AU125" s="229" t="s">
        <v>83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195</v>
      </c>
      <c r="BM125" s="229" t="s">
        <v>1238</v>
      </c>
    </row>
    <row r="126" s="2" customFormat="1" ht="16.5" customHeight="1">
      <c r="A126" s="38"/>
      <c r="B126" s="39"/>
      <c r="C126" s="259" t="s">
        <v>150</v>
      </c>
      <c r="D126" s="259" t="s">
        <v>219</v>
      </c>
      <c r="E126" s="260" t="s">
        <v>1239</v>
      </c>
      <c r="F126" s="261" t="s">
        <v>1240</v>
      </c>
      <c r="G126" s="262" t="s">
        <v>323</v>
      </c>
      <c r="H126" s="263">
        <v>8</v>
      </c>
      <c r="I126" s="264"/>
      <c r="J126" s="265">
        <f>ROUND(I126*H126,2)</f>
        <v>0</v>
      </c>
      <c r="K126" s="261" t="s">
        <v>1</v>
      </c>
      <c r="L126" s="266"/>
      <c r="M126" s="267" t="s">
        <v>1</v>
      </c>
      <c r="N126" s="268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239</v>
      </c>
      <c r="AT126" s="229" t="s">
        <v>219</v>
      </c>
      <c r="AU126" s="229" t="s">
        <v>83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195</v>
      </c>
      <c r="BM126" s="229" t="s">
        <v>1241</v>
      </c>
    </row>
    <row r="127" s="2" customFormat="1" ht="16.5" customHeight="1">
      <c r="A127" s="38"/>
      <c r="B127" s="39"/>
      <c r="C127" s="259" t="s">
        <v>172</v>
      </c>
      <c r="D127" s="259" t="s">
        <v>219</v>
      </c>
      <c r="E127" s="260" t="s">
        <v>1242</v>
      </c>
      <c r="F127" s="261" t="s">
        <v>1243</v>
      </c>
      <c r="G127" s="262" t="s">
        <v>323</v>
      </c>
      <c r="H127" s="263">
        <v>54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239</v>
      </c>
      <c r="AT127" s="229" t="s">
        <v>219</v>
      </c>
      <c r="AU127" s="229" t="s">
        <v>83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195</v>
      </c>
      <c r="BM127" s="229" t="s">
        <v>1244</v>
      </c>
    </row>
    <row r="128" s="2" customFormat="1" ht="16.5" customHeight="1">
      <c r="A128" s="38"/>
      <c r="B128" s="39"/>
      <c r="C128" s="259" t="s">
        <v>162</v>
      </c>
      <c r="D128" s="259" t="s">
        <v>219</v>
      </c>
      <c r="E128" s="260" t="s">
        <v>1245</v>
      </c>
      <c r="F128" s="261" t="s">
        <v>1246</v>
      </c>
      <c r="G128" s="262" t="s">
        <v>323</v>
      </c>
      <c r="H128" s="263">
        <v>150</v>
      </c>
      <c r="I128" s="264"/>
      <c r="J128" s="265">
        <f>ROUND(I128*H128,2)</f>
        <v>0</v>
      </c>
      <c r="K128" s="261" t="s">
        <v>1</v>
      </c>
      <c r="L128" s="266"/>
      <c r="M128" s="267" t="s">
        <v>1</v>
      </c>
      <c r="N128" s="268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239</v>
      </c>
      <c r="AT128" s="229" t="s">
        <v>219</v>
      </c>
      <c r="AU128" s="229" t="s">
        <v>83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195</v>
      </c>
      <c r="BM128" s="229" t="s">
        <v>1247</v>
      </c>
    </row>
    <row r="129" s="2" customFormat="1" ht="16.5" customHeight="1">
      <c r="A129" s="38"/>
      <c r="B129" s="39"/>
      <c r="C129" s="259" t="s">
        <v>185</v>
      </c>
      <c r="D129" s="259" t="s">
        <v>219</v>
      </c>
      <c r="E129" s="260" t="s">
        <v>1248</v>
      </c>
      <c r="F129" s="261" t="s">
        <v>1249</v>
      </c>
      <c r="G129" s="262" t="s">
        <v>1025</v>
      </c>
      <c r="H129" s="263">
        <v>1</v>
      </c>
      <c r="I129" s="264"/>
      <c r="J129" s="265">
        <f>ROUND(I129*H129,2)</f>
        <v>0</v>
      </c>
      <c r="K129" s="261" t="s">
        <v>1</v>
      </c>
      <c r="L129" s="266"/>
      <c r="M129" s="267" t="s">
        <v>1</v>
      </c>
      <c r="N129" s="268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239</v>
      </c>
      <c r="AT129" s="229" t="s">
        <v>219</v>
      </c>
      <c r="AU129" s="229" t="s">
        <v>83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195</v>
      </c>
      <c r="BM129" s="229" t="s">
        <v>1250</v>
      </c>
    </row>
    <row r="130" s="2" customFormat="1" ht="16.5" customHeight="1">
      <c r="A130" s="38"/>
      <c r="B130" s="39"/>
      <c r="C130" s="218" t="s">
        <v>168</v>
      </c>
      <c r="D130" s="218" t="s">
        <v>145</v>
      </c>
      <c r="E130" s="219" t="s">
        <v>1251</v>
      </c>
      <c r="F130" s="220" t="s">
        <v>1252</v>
      </c>
      <c r="G130" s="221" t="s">
        <v>323</v>
      </c>
      <c r="H130" s="222">
        <v>222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195</v>
      </c>
      <c r="AT130" s="229" t="s">
        <v>145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195</v>
      </c>
      <c r="BM130" s="229" t="s">
        <v>1253</v>
      </c>
    </row>
    <row r="131" s="2" customFormat="1" ht="16.5" customHeight="1">
      <c r="A131" s="38"/>
      <c r="B131" s="39"/>
      <c r="C131" s="218" t="s">
        <v>206</v>
      </c>
      <c r="D131" s="218" t="s">
        <v>145</v>
      </c>
      <c r="E131" s="219" t="s">
        <v>1254</v>
      </c>
      <c r="F131" s="220" t="s">
        <v>1255</v>
      </c>
      <c r="G131" s="221" t="s">
        <v>323</v>
      </c>
      <c r="H131" s="222">
        <v>222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195</v>
      </c>
      <c r="AT131" s="229" t="s">
        <v>145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195</v>
      </c>
      <c r="BM131" s="229" t="s">
        <v>1256</v>
      </c>
    </row>
    <row r="132" s="2" customFormat="1" ht="16.5" customHeight="1">
      <c r="A132" s="38"/>
      <c r="B132" s="39"/>
      <c r="C132" s="218" t="s">
        <v>175</v>
      </c>
      <c r="D132" s="218" t="s">
        <v>145</v>
      </c>
      <c r="E132" s="219" t="s">
        <v>1257</v>
      </c>
      <c r="F132" s="220" t="s">
        <v>1258</v>
      </c>
      <c r="G132" s="221" t="s">
        <v>167</v>
      </c>
      <c r="H132" s="222">
        <v>0.5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195</v>
      </c>
      <c r="AT132" s="229" t="s">
        <v>145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195</v>
      </c>
      <c r="BM132" s="229" t="s">
        <v>1259</v>
      </c>
    </row>
    <row r="133" s="2" customFormat="1" ht="16.5" customHeight="1">
      <c r="A133" s="38"/>
      <c r="B133" s="39"/>
      <c r="C133" s="218" t="s">
        <v>218</v>
      </c>
      <c r="D133" s="218" t="s">
        <v>145</v>
      </c>
      <c r="E133" s="219" t="s">
        <v>1260</v>
      </c>
      <c r="F133" s="220" t="s">
        <v>1261</v>
      </c>
      <c r="G133" s="221" t="s">
        <v>215</v>
      </c>
      <c r="H133" s="222">
        <v>10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195</v>
      </c>
      <c r="AT133" s="229" t="s">
        <v>145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195</v>
      </c>
      <c r="BM133" s="229" t="s">
        <v>1262</v>
      </c>
    </row>
    <row r="134" s="2" customFormat="1" ht="16.5" customHeight="1">
      <c r="A134" s="38"/>
      <c r="B134" s="39"/>
      <c r="C134" s="218" t="s">
        <v>181</v>
      </c>
      <c r="D134" s="218" t="s">
        <v>145</v>
      </c>
      <c r="E134" s="219" t="s">
        <v>1263</v>
      </c>
      <c r="F134" s="220" t="s">
        <v>1264</v>
      </c>
      <c r="G134" s="221" t="s">
        <v>215</v>
      </c>
      <c r="H134" s="222">
        <v>24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195</v>
      </c>
      <c r="AT134" s="229" t="s">
        <v>145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195</v>
      </c>
      <c r="BM134" s="229" t="s">
        <v>1265</v>
      </c>
    </row>
    <row r="135" s="2" customFormat="1" ht="16.5" customHeight="1">
      <c r="A135" s="38"/>
      <c r="B135" s="39"/>
      <c r="C135" s="218" t="s">
        <v>226</v>
      </c>
      <c r="D135" s="218" t="s">
        <v>145</v>
      </c>
      <c r="E135" s="219" t="s">
        <v>1266</v>
      </c>
      <c r="F135" s="220" t="s">
        <v>1267</v>
      </c>
      <c r="G135" s="221" t="s">
        <v>215</v>
      </c>
      <c r="H135" s="222">
        <v>8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195</v>
      </c>
      <c r="AT135" s="229" t="s">
        <v>145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195</v>
      </c>
      <c r="BM135" s="229" t="s">
        <v>1268</v>
      </c>
    </row>
    <row r="136" s="2" customFormat="1" ht="16.5" customHeight="1">
      <c r="A136" s="38"/>
      <c r="B136" s="39"/>
      <c r="C136" s="218" t="s">
        <v>188</v>
      </c>
      <c r="D136" s="218" t="s">
        <v>145</v>
      </c>
      <c r="E136" s="219" t="s">
        <v>1269</v>
      </c>
      <c r="F136" s="220" t="s">
        <v>1270</v>
      </c>
      <c r="G136" s="221" t="s">
        <v>215</v>
      </c>
      <c r="H136" s="222">
        <v>30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195</v>
      </c>
      <c r="AT136" s="229" t="s">
        <v>145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195</v>
      </c>
      <c r="BM136" s="229" t="s">
        <v>1271</v>
      </c>
    </row>
    <row r="137" s="2" customFormat="1" ht="16.5" customHeight="1">
      <c r="A137" s="38"/>
      <c r="B137" s="39"/>
      <c r="C137" s="218" t="s">
        <v>8</v>
      </c>
      <c r="D137" s="218" t="s">
        <v>145</v>
      </c>
      <c r="E137" s="219" t="s">
        <v>1272</v>
      </c>
      <c r="F137" s="220" t="s">
        <v>1273</v>
      </c>
      <c r="G137" s="221" t="s">
        <v>215</v>
      </c>
      <c r="H137" s="222">
        <v>150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195</v>
      </c>
      <c r="AT137" s="229" t="s">
        <v>145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195</v>
      </c>
      <c r="BM137" s="229" t="s">
        <v>1274</v>
      </c>
    </row>
    <row r="138" s="2" customFormat="1" ht="16.5" customHeight="1">
      <c r="A138" s="38"/>
      <c r="B138" s="39"/>
      <c r="C138" s="218" t="s">
        <v>195</v>
      </c>
      <c r="D138" s="218" t="s">
        <v>145</v>
      </c>
      <c r="E138" s="219" t="s">
        <v>1275</v>
      </c>
      <c r="F138" s="220" t="s">
        <v>1276</v>
      </c>
      <c r="G138" s="221" t="s">
        <v>323</v>
      </c>
      <c r="H138" s="222">
        <v>222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195</v>
      </c>
      <c r="AT138" s="229" t="s">
        <v>145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195</v>
      </c>
      <c r="BM138" s="229" t="s">
        <v>1277</v>
      </c>
    </row>
    <row r="139" s="2" customFormat="1" ht="16.5" customHeight="1">
      <c r="A139" s="38"/>
      <c r="B139" s="39"/>
      <c r="C139" s="218" t="s">
        <v>241</v>
      </c>
      <c r="D139" s="218" t="s">
        <v>145</v>
      </c>
      <c r="E139" s="219" t="s">
        <v>1278</v>
      </c>
      <c r="F139" s="220" t="s">
        <v>1279</v>
      </c>
      <c r="G139" s="221" t="s">
        <v>1025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195</v>
      </c>
      <c r="AT139" s="229" t="s">
        <v>145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195</v>
      </c>
      <c r="BM139" s="229" t="s">
        <v>1280</v>
      </c>
    </row>
    <row r="140" s="2" customFormat="1" ht="21.75" customHeight="1">
      <c r="A140" s="38"/>
      <c r="B140" s="39"/>
      <c r="C140" s="218" t="s">
        <v>209</v>
      </c>
      <c r="D140" s="218" t="s">
        <v>145</v>
      </c>
      <c r="E140" s="219" t="s">
        <v>1281</v>
      </c>
      <c r="F140" s="220" t="s">
        <v>1282</v>
      </c>
      <c r="G140" s="221" t="s">
        <v>1025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195</v>
      </c>
      <c r="AT140" s="229" t="s">
        <v>145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195</v>
      </c>
      <c r="BM140" s="229" t="s">
        <v>1283</v>
      </c>
    </row>
    <row r="141" s="12" customFormat="1" ht="22.8" customHeight="1">
      <c r="A141" s="12"/>
      <c r="B141" s="202"/>
      <c r="C141" s="203"/>
      <c r="D141" s="204" t="s">
        <v>72</v>
      </c>
      <c r="E141" s="216" t="s">
        <v>1284</v>
      </c>
      <c r="F141" s="216" t="s">
        <v>1285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SUM(P142:P151)</f>
        <v>0</v>
      </c>
      <c r="Q141" s="210"/>
      <c r="R141" s="211">
        <f>SUM(R142:R151)</f>
        <v>0</v>
      </c>
      <c r="S141" s="210"/>
      <c r="T141" s="212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83</v>
      </c>
      <c r="AT141" s="214" t="s">
        <v>72</v>
      </c>
      <c r="AU141" s="214" t="s">
        <v>81</v>
      </c>
      <c r="AY141" s="213" t="s">
        <v>143</v>
      </c>
      <c r="BK141" s="215">
        <f>SUM(BK142:BK151)</f>
        <v>0</v>
      </c>
    </row>
    <row r="142" s="2" customFormat="1" ht="16.5" customHeight="1">
      <c r="A142" s="38"/>
      <c r="B142" s="39"/>
      <c r="C142" s="218" t="s">
        <v>254</v>
      </c>
      <c r="D142" s="218" t="s">
        <v>145</v>
      </c>
      <c r="E142" s="219" t="s">
        <v>1286</v>
      </c>
      <c r="F142" s="220" t="s">
        <v>1287</v>
      </c>
      <c r="G142" s="221" t="s">
        <v>215</v>
      </c>
      <c r="H142" s="222">
        <v>20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195</v>
      </c>
      <c r="AT142" s="229" t="s">
        <v>145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195</v>
      </c>
      <c r="BM142" s="229" t="s">
        <v>1288</v>
      </c>
    </row>
    <row r="143" s="2" customFormat="1" ht="16.5" customHeight="1">
      <c r="A143" s="38"/>
      <c r="B143" s="39"/>
      <c r="C143" s="218" t="s">
        <v>216</v>
      </c>
      <c r="D143" s="218" t="s">
        <v>145</v>
      </c>
      <c r="E143" s="219" t="s">
        <v>1289</v>
      </c>
      <c r="F143" s="220" t="s">
        <v>1290</v>
      </c>
      <c r="G143" s="221" t="s">
        <v>215</v>
      </c>
      <c r="H143" s="222">
        <v>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195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195</v>
      </c>
      <c r="BM143" s="229" t="s">
        <v>1291</v>
      </c>
    </row>
    <row r="144" s="2" customFormat="1" ht="16.5" customHeight="1">
      <c r="A144" s="38"/>
      <c r="B144" s="39"/>
      <c r="C144" s="218" t="s">
        <v>7</v>
      </c>
      <c r="D144" s="218" t="s">
        <v>145</v>
      </c>
      <c r="E144" s="219" t="s">
        <v>1292</v>
      </c>
      <c r="F144" s="220" t="s">
        <v>1293</v>
      </c>
      <c r="G144" s="221" t="s">
        <v>215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195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195</v>
      </c>
      <c r="BM144" s="229" t="s">
        <v>1294</v>
      </c>
    </row>
    <row r="145" s="2" customFormat="1" ht="16.5" customHeight="1">
      <c r="A145" s="38"/>
      <c r="B145" s="39"/>
      <c r="C145" s="218" t="s">
        <v>222</v>
      </c>
      <c r="D145" s="218" t="s">
        <v>145</v>
      </c>
      <c r="E145" s="219" t="s">
        <v>1295</v>
      </c>
      <c r="F145" s="220" t="s">
        <v>1296</v>
      </c>
      <c r="G145" s="221" t="s">
        <v>215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195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195</v>
      </c>
      <c r="BM145" s="229" t="s">
        <v>1297</v>
      </c>
    </row>
    <row r="146" s="2" customFormat="1" ht="16.5" customHeight="1">
      <c r="A146" s="38"/>
      <c r="B146" s="39"/>
      <c r="C146" s="218" t="s">
        <v>282</v>
      </c>
      <c r="D146" s="218" t="s">
        <v>145</v>
      </c>
      <c r="E146" s="219" t="s">
        <v>1298</v>
      </c>
      <c r="F146" s="220" t="s">
        <v>1299</v>
      </c>
      <c r="G146" s="221" t="s">
        <v>215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195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195</v>
      </c>
      <c r="BM146" s="229" t="s">
        <v>1300</v>
      </c>
    </row>
    <row r="147" s="2" customFormat="1" ht="21.75" customHeight="1">
      <c r="A147" s="38"/>
      <c r="B147" s="39"/>
      <c r="C147" s="218" t="s">
        <v>225</v>
      </c>
      <c r="D147" s="218" t="s">
        <v>145</v>
      </c>
      <c r="E147" s="219" t="s">
        <v>1301</v>
      </c>
      <c r="F147" s="220" t="s">
        <v>1302</v>
      </c>
      <c r="G147" s="221" t="s">
        <v>215</v>
      </c>
      <c r="H147" s="222">
        <v>18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195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195</v>
      </c>
      <c r="BM147" s="229" t="s">
        <v>1303</v>
      </c>
    </row>
    <row r="148" s="2" customFormat="1" ht="24.15" customHeight="1">
      <c r="A148" s="38"/>
      <c r="B148" s="39"/>
      <c r="C148" s="218" t="s">
        <v>292</v>
      </c>
      <c r="D148" s="218" t="s">
        <v>145</v>
      </c>
      <c r="E148" s="219" t="s">
        <v>1304</v>
      </c>
      <c r="F148" s="220" t="s">
        <v>1305</v>
      </c>
      <c r="G148" s="221" t="s">
        <v>215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195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195</v>
      </c>
      <c r="BM148" s="229" t="s">
        <v>1306</v>
      </c>
    </row>
    <row r="149" s="2" customFormat="1" ht="16.5" customHeight="1">
      <c r="A149" s="38"/>
      <c r="B149" s="39"/>
      <c r="C149" s="218" t="s">
        <v>229</v>
      </c>
      <c r="D149" s="218" t="s">
        <v>145</v>
      </c>
      <c r="E149" s="219" t="s">
        <v>1307</v>
      </c>
      <c r="F149" s="220" t="s">
        <v>1308</v>
      </c>
      <c r="G149" s="221" t="s">
        <v>215</v>
      </c>
      <c r="H149" s="222">
        <v>38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195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195</v>
      </c>
      <c r="BM149" s="229" t="s">
        <v>1309</v>
      </c>
    </row>
    <row r="150" s="2" customFormat="1" ht="16.5" customHeight="1">
      <c r="A150" s="38"/>
      <c r="B150" s="39"/>
      <c r="C150" s="218" t="s">
        <v>301</v>
      </c>
      <c r="D150" s="218" t="s">
        <v>145</v>
      </c>
      <c r="E150" s="219" t="s">
        <v>1310</v>
      </c>
      <c r="F150" s="220" t="s">
        <v>1311</v>
      </c>
      <c r="G150" s="221" t="s">
        <v>215</v>
      </c>
      <c r="H150" s="222">
        <v>19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195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195</v>
      </c>
      <c r="BM150" s="229" t="s">
        <v>1312</v>
      </c>
    </row>
    <row r="151" s="2" customFormat="1" ht="16.5" customHeight="1">
      <c r="A151" s="38"/>
      <c r="B151" s="39"/>
      <c r="C151" s="218" t="s">
        <v>232</v>
      </c>
      <c r="D151" s="218" t="s">
        <v>145</v>
      </c>
      <c r="E151" s="219" t="s">
        <v>1313</v>
      </c>
      <c r="F151" s="220" t="s">
        <v>1314</v>
      </c>
      <c r="G151" s="221" t="s">
        <v>215</v>
      </c>
      <c r="H151" s="222">
        <v>81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195</v>
      </c>
      <c r="AT151" s="229" t="s">
        <v>145</v>
      </c>
      <c r="AU151" s="229" t="s">
        <v>83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195</v>
      </c>
      <c r="BM151" s="229" t="s">
        <v>1315</v>
      </c>
    </row>
    <row r="152" s="12" customFormat="1" ht="22.8" customHeight="1">
      <c r="A152" s="12"/>
      <c r="B152" s="202"/>
      <c r="C152" s="203"/>
      <c r="D152" s="204" t="s">
        <v>72</v>
      </c>
      <c r="E152" s="216" t="s">
        <v>1316</v>
      </c>
      <c r="F152" s="216" t="s">
        <v>1317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SUM(P153:P170)</f>
        <v>0</v>
      </c>
      <c r="Q152" s="210"/>
      <c r="R152" s="211">
        <f>SUM(R153:R170)</f>
        <v>0</v>
      </c>
      <c r="S152" s="210"/>
      <c r="T152" s="212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83</v>
      </c>
      <c r="AT152" s="214" t="s">
        <v>72</v>
      </c>
      <c r="AU152" s="214" t="s">
        <v>81</v>
      </c>
      <c r="AY152" s="213" t="s">
        <v>143</v>
      </c>
      <c r="BK152" s="215">
        <f>SUM(BK153:BK170)</f>
        <v>0</v>
      </c>
    </row>
    <row r="153" s="2" customFormat="1" ht="16.5" customHeight="1">
      <c r="A153" s="38"/>
      <c r="B153" s="39"/>
      <c r="C153" s="218" t="s">
        <v>310</v>
      </c>
      <c r="D153" s="218" t="s">
        <v>145</v>
      </c>
      <c r="E153" s="219" t="s">
        <v>1318</v>
      </c>
      <c r="F153" s="220" t="s">
        <v>1319</v>
      </c>
      <c r="G153" s="221" t="s">
        <v>1152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195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195</v>
      </c>
      <c r="BM153" s="229" t="s">
        <v>1320</v>
      </c>
    </row>
    <row r="154" s="2" customFormat="1" ht="16.5" customHeight="1">
      <c r="A154" s="38"/>
      <c r="B154" s="39"/>
      <c r="C154" s="218" t="s">
        <v>236</v>
      </c>
      <c r="D154" s="218" t="s">
        <v>145</v>
      </c>
      <c r="E154" s="219" t="s">
        <v>1321</v>
      </c>
      <c r="F154" s="220" t="s">
        <v>1322</v>
      </c>
      <c r="G154" s="221" t="s">
        <v>215</v>
      </c>
      <c r="H154" s="222">
        <v>10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195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195</v>
      </c>
      <c r="BM154" s="229" t="s">
        <v>1323</v>
      </c>
    </row>
    <row r="155" s="2" customFormat="1" ht="16.5" customHeight="1">
      <c r="A155" s="38"/>
      <c r="B155" s="39"/>
      <c r="C155" s="218" t="s">
        <v>320</v>
      </c>
      <c r="D155" s="218" t="s">
        <v>145</v>
      </c>
      <c r="E155" s="219" t="s">
        <v>1324</v>
      </c>
      <c r="F155" s="220" t="s">
        <v>1325</v>
      </c>
      <c r="G155" s="221" t="s">
        <v>167</v>
      </c>
      <c r="H155" s="222">
        <v>0.40000000000000002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195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195</v>
      </c>
      <c r="BM155" s="229" t="s">
        <v>1326</v>
      </c>
    </row>
    <row r="156" s="2" customFormat="1" ht="55.5" customHeight="1">
      <c r="A156" s="38"/>
      <c r="B156" s="39"/>
      <c r="C156" s="259" t="s">
        <v>239</v>
      </c>
      <c r="D156" s="259" t="s">
        <v>219</v>
      </c>
      <c r="E156" s="260" t="s">
        <v>1327</v>
      </c>
      <c r="F156" s="261" t="s">
        <v>1328</v>
      </c>
      <c r="G156" s="262" t="s">
        <v>215</v>
      </c>
      <c r="H156" s="263">
        <v>1</v>
      </c>
      <c r="I156" s="264"/>
      <c r="J156" s="265">
        <f>ROUND(I156*H156,2)</f>
        <v>0</v>
      </c>
      <c r="K156" s="261" t="s">
        <v>1</v>
      </c>
      <c r="L156" s="266"/>
      <c r="M156" s="267" t="s">
        <v>1</v>
      </c>
      <c r="N156" s="268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239</v>
      </c>
      <c r="AT156" s="229" t="s">
        <v>219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195</v>
      </c>
      <c r="BM156" s="229" t="s">
        <v>1329</v>
      </c>
    </row>
    <row r="157" s="2" customFormat="1" ht="55.5" customHeight="1">
      <c r="A157" s="38"/>
      <c r="B157" s="39"/>
      <c r="C157" s="259" t="s">
        <v>333</v>
      </c>
      <c r="D157" s="259" t="s">
        <v>219</v>
      </c>
      <c r="E157" s="260" t="s">
        <v>1330</v>
      </c>
      <c r="F157" s="261" t="s">
        <v>1331</v>
      </c>
      <c r="G157" s="262" t="s">
        <v>215</v>
      </c>
      <c r="H157" s="263">
        <v>1</v>
      </c>
      <c r="I157" s="264"/>
      <c r="J157" s="265">
        <f>ROUND(I157*H157,2)</f>
        <v>0</v>
      </c>
      <c r="K157" s="261" t="s">
        <v>1</v>
      </c>
      <c r="L157" s="266"/>
      <c r="M157" s="267" t="s">
        <v>1</v>
      </c>
      <c r="N157" s="268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239</v>
      </c>
      <c r="AT157" s="229" t="s">
        <v>219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195</v>
      </c>
      <c r="BM157" s="229" t="s">
        <v>1332</v>
      </c>
    </row>
    <row r="158" s="2" customFormat="1" ht="55.5" customHeight="1">
      <c r="A158" s="38"/>
      <c r="B158" s="39"/>
      <c r="C158" s="259" t="s">
        <v>244</v>
      </c>
      <c r="D158" s="259" t="s">
        <v>219</v>
      </c>
      <c r="E158" s="260" t="s">
        <v>1333</v>
      </c>
      <c r="F158" s="261" t="s">
        <v>1334</v>
      </c>
      <c r="G158" s="262" t="s">
        <v>215</v>
      </c>
      <c r="H158" s="263">
        <v>3</v>
      </c>
      <c r="I158" s="264"/>
      <c r="J158" s="265">
        <f>ROUND(I158*H158,2)</f>
        <v>0</v>
      </c>
      <c r="K158" s="261" t="s">
        <v>1</v>
      </c>
      <c r="L158" s="266"/>
      <c r="M158" s="267" t="s">
        <v>1</v>
      </c>
      <c r="N158" s="268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239</v>
      </c>
      <c r="AT158" s="229" t="s">
        <v>219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195</v>
      </c>
      <c r="BM158" s="229" t="s">
        <v>1335</v>
      </c>
    </row>
    <row r="159" s="2" customFormat="1" ht="55.5" customHeight="1">
      <c r="A159" s="38"/>
      <c r="B159" s="39"/>
      <c r="C159" s="259" t="s">
        <v>342</v>
      </c>
      <c r="D159" s="259" t="s">
        <v>219</v>
      </c>
      <c r="E159" s="260" t="s">
        <v>1336</v>
      </c>
      <c r="F159" s="261" t="s">
        <v>1337</v>
      </c>
      <c r="G159" s="262" t="s">
        <v>215</v>
      </c>
      <c r="H159" s="263">
        <v>1</v>
      </c>
      <c r="I159" s="264"/>
      <c r="J159" s="265">
        <f>ROUND(I159*H159,2)</f>
        <v>0</v>
      </c>
      <c r="K159" s="261" t="s">
        <v>1</v>
      </c>
      <c r="L159" s="266"/>
      <c r="M159" s="267" t="s">
        <v>1</v>
      </c>
      <c r="N159" s="268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239</v>
      </c>
      <c r="AT159" s="229" t="s">
        <v>219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195</v>
      </c>
      <c r="BM159" s="229" t="s">
        <v>1338</v>
      </c>
    </row>
    <row r="160" s="2" customFormat="1" ht="55.5" customHeight="1">
      <c r="A160" s="38"/>
      <c r="B160" s="39"/>
      <c r="C160" s="259" t="s">
        <v>248</v>
      </c>
      <c r="D160" s="259" t="s">
        <v>219</v>
      </c>
      <c r="E160" s="260" t="s">
        <v>1339</v>
      </c>
      <c r="F160" s="261" t="s">
        <v>1328</v>
      </c>
      <c r="G160" s="262" t="s">
        <v>215</v>
      </c>
      <c r="H160" s="263">
        <v>1</v>
      </c>
      <c r="I160" s="264"/>
      <c r="J160" s="265">
        <f>ROUND(I160*H160,2)</f>
        <v>0</v>
      </c>
      <c r="K160" s="261" t="s">
        <v>1</v>
      </c>
      <c r="L160" s="266"/>
      <c r="M160" s="267" t="s">
        <v>1</v>
      </c>
      <c r="N160" s="268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239</v>
      </c>
      <c r="AT160" s="229" t="s">
        <v>219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195</v>
      </c>
      <c r="BM160" s="229" t="s">
        <v>1340</v>
      </c>
    </row>
    <row r="161" s="2" customFormat="1" ht="55.5" customHeight="1">
      <c r="A161" s="38"/>
      <c r="B161" s="39"/>
      <c r="C161" s="259" t="s">
        <v>355</v>
      </c>
      <c r="D161" s="259" t="s">
        <v>219</v>
      </c>
      <c r="E161" s="260" t="s">
        <v>1341</v>
      </c>
      <c r="F161" s="261" t="s">
        <v>1342</v>
      </c>
      <c r="G161" s="262" t="s">
        <v>215</v>
      </c>
      <c r="H161" s="263">
        <v>1</v>
      </c>
      <c r="I161" s="264"/>
      <c r="J161" s="265">
        <f>ROUND(I161*H161,2)</f>
        <v>0</v>
      </c>
      <c r="K161" s="261" t="s">
        <v>1</v>
      </c>
      <c r="L161" s="266"/>
      <c r="M161" s="267" t="s">
        <v>1</v>
      </c>
      <c r="N161" s="268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239</v>
      </c>
      <c r="AT161" s="229" t="s">
        <v>219</v>
      </c>
      <c r="AU161" s="229" t="s">
        <v>83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195</v>
      </c>
      <c r="BM161" s="229" t="s">
        <v>1343</v>
      </c>
    </row>
    <row r="162" s="2" customFormat="1" ht="55.5" customHeight="1">
      <c r="A162" s="38"/>
      <c r="B162" s="39"/>
      <c r="C162" s="259" t="s">
        <v>257</v>
      </c>
      <c r="D162" s="259" t="s">
        <v>219</v>
      </c>
      <c r="E162" s="260" t="s">
        <v>1344</v>
      </c>
      <c r="F162" s="261" t="s">
        <v>1328</v>
      </c>
      <c r="G162" s="262" t="s">
        <v>215</v>
      </c>
      <c r="H162" s="263">
        <v>1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239</v>
      </c>
      <c r="AT162" s="229" t="s">
        <v>219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195</v>
      </c>
      <c r="BM162" s="229" t="s">
        <v>1345</v>
      </c>
    </row>
    <row r="163" s="2" customFormat="1" ht="55.5" customHeight="1">
      <c r="A163" s="38"/>
      <c r="B163" s="39"/>
      <c r="C163" s="259" t="s">
        <v>374</v>
      </c>
      <c r="D163" s="259" t="s">
        <v>219</v>
      </c>
      <c r="E163" s="260" t="s">
        <v>1346</v>
      </c>
      <c r="F163" s="261" t="s">
        <v>1347</v>
      </c>
      <c r="G163" s="262" t="s">
        <v>215</v>
      </c>
      <c r="H163" s="263">
        <v>1</v>
      </c>
      <c r="I163" s="264"/>
      <c r="J163" s="265">
        <f>ROUND(I163*H163,2)</f>
        <v>0</v>
      </c>
      <c r="K163" s="261" t="s">
        <v>1</v>
      </c>
      <c r="L163" s="266"/>
      <c r="M163" s="267" t="s">
        <v>1</v>
      </c>
      <c r="N163" s="268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239</v>
      </c>
      <c r="AT163" s="229" t="s">
        <v>219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195</v>
      </c>
      <c r="BM163" s="229" t="s">
        <v>1348</v>
      </c>
    </row>
    <row r="164" s="2" customFormat="1" ht="55.5" customHeight="1">
      <c r="A164" s="38"/>
      <c r="B164" s="39"/>
      <c r="C164" s="259" t="s">
        <v>262</v>
      </c>
      <c r="D164" s="259" t="s">
        <v>219</v>
      </c>
      <c r="E164" s="260" t="s">
        <v>1349</v>
      </c>
      <c r="F164" s="261" t="s">
        <v>1350</v>
      </c>
      <c r="G164" s="262" t="s">
        <v>215</v>
      </c>
      <c r="H164" s="263">
        <v>1</v>
      </c>
      <c r="I164" s="264"/>
      <c r="J164" s="265">
        <f>ROUND(I164*H164,2)</f>
        <v>0</v>
      </c>
      <c r="K164" s="261" t="s">
        <v>1</v>
      </c>
      <c r="L164" s="266"/>
      <c r="M164" s="267" t="s">
        <v>1</v>
      </c>
      <c r="N164" s="268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239</v>
      </c>
      <c r="AT164" s="229" t="s">
        <v>219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195</v>
      </c>
      <c r="BM164" s="229" t="s">
        <v>1351</v>
      </c>
    </row>
    <row r="165" s="2" customFormat="1" ht="55.5" customHeight="1">
      <c r="A165" s="38"/>
      <c r="B165" s="39"/>
      <c r="C165" s="259" t="s">
        <v>384</v>
      </c>
      <c r="D165" s="259" t="s">
        <v>219</v>
      </c>
      <c r="E165" s="260" t="s">
        <v>1352</v>
      </c>
      <c r="F165" s="261" t="s">
        <v>1353</v>
      </c>
      <c r="G165" s="262" t="s">
        <v>215</v>
      </c>
      <c r="H165" s="263">
        <v>1</v>
      </c>
      <c r="I165" s="264"/>
      <c r="J165" s="265">
        <f>ROUND(I165*H165,2)</f>
        <v>0</v>
      </c>
      <c r="K165" s="261" t="s">
        <v>1</v>
      </c>
      <c r="L165" s="266"/>
      <c r="M165" s="267" t="s">
        <v>1</v>
      </c>
      <c r="N165" s="268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239</v>
      </c>
      <c r="AT165" s="229" t="s">
        <v>219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195</v>
      </c>
      <c r="BM165" s="229" t="s">
        <v>1354</v>
      </c>
    </row>
    <row r="166" s="2" customFormat="1" ht="37.8" customHeight="1">
      <c r="A166" s="38"/>
      <c r="B166" s="39"/>
      <c r="C166" s="259" t="s">
        <v>267</v>
      </c>
      <c r="D166" s="259" t="s">
        <v>219</v>
      </c>
      <c r="E166" s="260" t="s">
        <v>1355</v>
      </c>
      <c r="F166" s="261" t="s">
        <v>1356</v>
      </c>
      <c r="G166" s="262" t="s">
        <v>215</v>
      </c>
      <c r="H166" s="263">
        <v>1</v>
      </c>
      <c r="I166" s="264"/>
      <c r="J166" s="265">
        <f>ROUND(I166*H166,2)</f>
        <v>0</v>
      </c>
      <c r="K166" s="261" t="s">
        <v>1</v>
      </c>
      <c r="L166" s="266"/>
      <c r="M166" s="267" t="s">
        <v>1</v>
      </c>
      <c r="N166" s="268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239</v>
      </c>
      <c r="AT166" s="229" t="s">
        <v>219</v>
      </c>
      <c r="AU166" s="229" t="s">
        <v>83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195</v>
      </c>
      <c r="BM166" s="229" t="s">
        <v>1357</v>
      </c>
    </row>
    <row r="167" s="2" customFormat="1" ht="55.5" customHeight="1">
      <c r="A167" s="38"/>
      <c r="B167" s="39"/>
      <c r="C167" s="259" t="s">
        <v>393</v>
      </c>
      <c r="D167" s="259" t="s">
        <v>219</v>
      </c>
      <c r="E167" s="260" t="s">
        <v>1358</v>
      </c>
      <c r="F167" s="261" t="s">
        <v>1359</v>
      </c>
      <c r="G167" s="262" t="s">
        <v>215</v>
      </c>
      <c r="H167" s="263">
        <v>1</v>
      </c>
      <c r="I167" s="264"/>
      <c r="J167" s="265">
        <f>ROUND(I167*H167,2)</f>
        <v>0</v>
      </c>
      <c r="K167" s="261" t="s">
        <v>1</v>
      </c>
      <c r="L167" s="266"/>
      <c r="M167" s="267" t="s">
        <v>1</v>
      </c>
      <c r="N167" s="268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239</v>
      </c>
      <c r="AT167" s="229" t="s">
        <v>219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195</v>
      </c>
      <c r="BM167" s="229" t="s">
        <v>1360</v>
      </c>
    </row>
    <row r="168" s="2" customFormat="1" ht="55.5" customHeight="1">
      <c r="A168" s="38"/>
      <c r="B168" s="39"/>
      <c r="C168" s="259" t="s">
        <v>278</v>
      </c>
      <c r="D168" s="259" t="s">
        <v>219</v>
      </c>
      <c r="E168" s="260" t="s">
        <v>1361</v>
      </c>
      <c r="F168" s="261" t="s">
        <v>1362</v>
      </c>
      <c r="G168" s="262" t="s">
        <v>215</v>
      </c>
      <c r="H168" s="263">
        <v>5</v>
      </c>
      <c r="I168" s="264"/>
      <c r="J168" s="265">
        <f>ROUND(I168*H168,2)</f>
        <v>0</v>
      </c>
      <c r="K168" s="261" t="s">
        <v>1</v>
      </c>
      <c r="L168" s="266"/>
      <c r="M168" s="267" t="s">
        <v>1</v>
      </c>
      <c r="N168" s="268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239</v>
      </c>
      <c r="AT168" s="229" t="s">
        <v>219</v>
      </c>
      <c r="AU168" s="229" t="s">
        <v>83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195</v>
      </c>
      <c r="BM168" s="229" t="s">
        <v>1363</v>
      </c>
    </row>
    <row r="169" s="2" customFormat="1" ht="16.5" customHeight="1">
      <c r="A169" s="38"/>
      <c r="B169" s="39"/>
      <c r="C169" s="218" t="s">
        <v>402</v>
      </c>
      <c r="D169" s="218" t="s">
        <v>145</v>
      </c>
      <c r="E169" s="219" t="s">
        <v>1364</v>
      </c>
      <c r="F169" s="220" t="s">
        <v>1365</v>
      </c>
      <c r="G169" s="221" t="s">
        <v>215</v>
      </c>
      <c r="H169" s="222">
        <v>19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195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195</v>
      </c>
      <c r="BM169" s="229" t="s">
        <v>1366</v>
      </c>
    </row>
    <row r="170" s="2" customFormat="1" ht="16.5" customHeight="1">
      <c r="A170" s="38"/>
      <c r="B170" s="39"/>
      <c r="C170" s="218" t="s">
        <v>285</v>
      </c>
      <c r="D170" s="218" t="s">
        <v>145</v>
      </c>
      <c r="E170" s="219" t="s">
        <v>1367</v>
      </c>
      <c r="F170" s="220" t="s">
        <v>1368</v>
      </c>
      <c r="G170" s="221" t="s">
        <v>167</v>
      </c>
      <c r="H170" s="222">
        <v>0.5</v>
      </c>
      <c r="I170" s="223"/>
      <c r="J170" s="224">
        <f>ROUND(I170*H170,2)</f>
        <v>0</v>
      </c>
      <c r="K170" s="220" t="s">
        <v>1</v>
      </c>
      <c r="L170" s="44"/>
      <c r="M170" s="283" t="s">
        <v>1</v>
      </c>
      <c r="N170" s="284" t="s">
        <v>38</v>
      </c>
      <c r="O170" s="285"/>
      <c r="P170" s="286">
        <f>O170*H170</f>
        <v>0</v>
      </c>
      <c r="Q170" s="286">
        <v>0</v>
      </c>
      <c r="R170" s="286">
        <f>Q170*H170</f>
        <v>0</v>
      </c>
      <c r="S170" s="286">
        <v>0</v>
      </c>
      <c r="T170" s="28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195</v>
      </c>
      <c r="AT170" s="229" t="s">
        <v>145</v>
      </c>
      <c r="AU170" s="229" t="s">
        <v>83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195</v>
      </c>
      <c r="BM170" s="229" t="s">
        <v>1369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+/3cO9D1A///VOzIlAMh2xixnDcRRFprJVu1AvS6ydYNKygncIKUcCv2Fs97gdReuKdpC+VtP2NqUTMwqcxAug==" hashValue="KNFATlaA42ifujV9JGYUOeDSWwWyvQNuDaStlmYqaaXXvAobA0VOzAmNtUvL3dIiM6w6IpzHAYNRaQXpReA/Dw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1370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ROUND((SUM(BE132:BE368)),  2)</f>
        <v>0</v>
      </c>
      <c r="G33" s="38"/>
      <c r="H33" s="38"/>
      <c r="I33" s="155">
        <v>0.20999999999999999</v>
      </c>
      <c r="J33" s="154">
        <f>ROUND(((SUM(BE132:BE368))*I33),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ROUND((SUM(BF132:BF368)),  2)</f>
        <v>0</v>
      </c>
      <c r="G34" s="38"/>
      <c r="H34" s="38"/>
      <c r="I34" s="155">
        <v>0.14999999999999999</v>
      </c>
      <c r="J34" s="154">
        <f>ROUND(((SUM(BF132:BF368))*I34),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ROUND((SUM(BG132:BG368)),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ROUND((SUM(BH132:BH368)),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ROUND((SUM(BI132:BI368)),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03 -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1371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1372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1373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1374</v>
      </c>
      <c r="E101" s="188"/>
      <c r="F101" s="188"/>
      <c r="G101" s="188"/>
      <c r="H101" s="188"/>
      <c r="I101" s="188"/>
      <c r="J101" s="189">
        <f>J222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1375</v>
      </c>
      <c r="E102" s="188"/>
      <c r="F102" s="188"/>
      <c r="G102" s="188"/>
      <c r="H102" s="188"/>
      <c r="I102" s="188"/>
      <c r="J102" s="189">
        <f>J237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1376</v>
      </c>
      <c r="E103" s="188"/>
      <c r="F103" s="188"/>
      <c r="G103" s="188"/>
      <c r="H103" s="188"/>
      <c r="I103" s="188"/>
      <c r="J103" s="189">
        <f>J251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1377</v>
      </c>
      <c r="E104" s="188"/>
      <c r="F104" s="188"/>
      <c r="G104" s="188"/>
      <c r="H104" s="188"/>
      <c r="I104" s="188"/>
      <c r="J104" s="189">
        <f>J260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1378</v>
      </c>
      <c r="E105" s="188"/>
      <c r="F105" s="188"/>
      <c r="G105" s="188"/>
      <c r="H105" s="188"/>
      <c r="I105" s="188"/>
      <c r="J105" s="189">
        <f>J270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1379</v>
      </c>
      <c r="E106" s="188"/>
      <c r="F106" s="188"/>
      <c r="G106" s="188"/>
      <c r="H106" s="188"/>
      <c r="I106" s="188"/>
      <c r="J106" s="189">
        <f>J302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1380</v>
      </c>
      <c r="E107" s="188"/>
      <c r="F107" s="188"/>
      <c r="G107" s="188"/>
      <c r="H107" s="188"/>
      <c r="I107" s="188"/>
      <c r="J107" s="189">
        <f>J310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1381</v>
      </c>
      <c r="E108" s="188"/>
      <c r="F108" s="188"/>
      <c r="G108" s="188"/>
      <c r="H108" s="188"/>
      <c r="I108" s="188"/>
      <c r="J108" s="189">
        <f>J335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1382</v>
      </c>
      <c r="E109" s="188"/>
      <c r="F109" s="188"/>
      <c r="G109" s="188"/>
      <c r="H109" s="188"/>
      <c r="I109" s="188"/>
      <c r="J109" s="189">
        <f>J342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1383</v>
      </c>
      <c r="E110" s="188"/>
      <c r="F110" s="188"/>
      <c r="G110" s="188"/>
      <c r="H110" s="188"/>
      <c r="I110" s="188"/>
      <c r="J110" s="189">
        <f>J348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1384</v>
      </c>
      <c r="E111" s="188"/>
      <c r="F111" s="188"/>
      <c r="G111" s="188"/>
      <c r="H111" s="188"/>
      <c r="I111" s="188"/>
      <c r="J111" s="189">
        <f>J352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1385</v>
      </c>
      <c r="E112" s="188"/>
      <c r="F112" s="188"/>
      <c r="G112" s="188"/>
      <c r="H112" s="188"/>
      <c r="I112" s="188"/>
      <c r="J112" s="189">
        <f>J354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4" t="str">
        <f>E7</f>
        <v>Odloučené pracoviště Jilemnického - přístavba a stavební úpravy frézařské dílny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03 - Elektroinstalace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5. 3. 2023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 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129</v>
      </c>
      <c r="D131" s="194" t="s">
        <v>58</v>
      </c>
      <c r="E131" s="194" t="s">
        <v>54</v>
      </c>
      <c r="F131" s="194" t="s">
        <v>55</v>
      </c>
      <c r="G131" s="194" t="s">
        <v>130</v>
      </c>
      <c r="H131" s="194" t="s">
        <v>131</v>
      </c>
      <c r="I131" s="194" t="s">
        <v>132</v>
      </c>
      <c r="J131" s="194" t="s">
        <v>101</v>
      </c>
      <c r="K131" s="195" t="s">
        <v>133</v>
      </c>
      <c r="L131" s="196"/>
      <c r="M131" s="100" t="s">
        <v>1</v>
      </c>
      <c r="N131" s="101" t="s">
        <v>37</v>
      </c>
      <c r="O131" s="101" t="s">
        <v>134</v>
      </c>
      <c r="P131" s="101" t="s">
        <v>135</v>
      </c>
      <c r="Q131" s="101" t="s">
        <v>136</v>
      </c>
      <c r="R131" s="101" t="s">
        <v>137</v>
      </c>
      <c r="S131" s="101" t="s">
        <v>138</v>
      </c>
      <c r="T131" s="102" t="s">
        <v>139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140</v>
      </c>
      <c r="D132" s="40"/>
      <c r="E132" s="40"/>
      <c r="F132" s="40"/>
      <c r="G132" s="40"/>
      <c r="H132" s="40"/>
      <c r="I132" s="40"/>
      <c r="J132" s="197">
        <f>BK132</f>
        <v>0</v>
      </c>
      <c r="K132" s="40"/>
      <c r="L132" s="44"/>
      <c r="M132" s="103"/>
      <c r="N132" s="198"/>
      <c r="O132" s="104"/>
      <c r="P132" s="199">
        <f>P133</f>
        <v>0</v>
      </c>
      <c r="Q132" s="104"/>
      <c r="R132" s="199">
        <f>R133</f>
        <v>0</v>
      </c>
      <c r="S132" s="104"/>
      <c r="T132" s="200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103</v>
      </c>
      <c r="BK132" s="201">
        <f>BK133</f>
        <v>0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617</v>
      </c>
      <c r="F133" s="205" t="s">
        <v>618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P134+P145+P147+P222+P237+P251+P260+P270+P302+P310+P335+P342+P348+P352+P354</f>
        <v>0</v>
      </c>
      <c r="Q133" s="210"/>
      <c r="R133" s="211">
        <f>R134+R145+R147+R222+R237+R251+R260+R270+R302+R310+R335+R342+R348+R352+R354</f>
        <v>0</v>
      </c>
      <c r="S133" s="210"/>
      <c r="T133" s="212">
        <f>T134+T145+T147+T222+T237+T251+T260+T270+T302+T310+T335+T342+T348+T352+T354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83</v>
      </c>
      <c r="AT133" s="214" t="s">
        <v>72</v>
      </c>
      <c r="AU133" s="214" t="s">
        <v>73</v>
      </c>
      <c r="AY133" s="213" t="s">
        <v>143</v>
      </c>
      <c r="BK133" s="215">
        <f>BK134+BK145+BK147+BK222+BK237+BK251+BK260+BK270+BK302+BK310+BK335+BK342+BK348+BK352+BK354</f>
        <v>0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1386</v>
      </c>
      <c r="F134" s="216" t="s">
        <v>1387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SUM(P135:P144)</f>
        <v>0</v>
      </c>
      <c r="Q134" s="210"/>
      <c r="R134" s="211">
        <f>SUM(R135:R144)</f>
        <v>0</v>
      </c>
      <c r="S134" s="210"/>
      <c r="T134" s="212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143</v>
      </c>
      <c r="BK134" s="215">
        <f>SUM(BK135:BK144)</f>
        <v>0</v>
      </c>
    </row>
    <row r="135" s="2" customFormat="1" ht="16.5" customHeight="1">
      <c r="A135" s="38"/>
      <c r="B135" s="39"/>
      <c r="C135" s="259" t="s">
        <v>81</v>
      </c>
      <c r="D135" s="259" t="s">
        <v>219</v>
      </c>
      <c r="E135" s="260" t="s">
        <v>1388</v>
      </c>
      <c r="F135" s="261" t="s">
        <v>1389</v>
      </c>
      <c r="G135" s="262" t="s">
        <v>215</v>
      </c>
      <c r="H135" s="263">
        <v>15</v>
      </c>
      <c r="I135" s="264"/>
      <c r="J135" s="265">
        <f>ROUND(I135*H135,2)</f>
        <v>0</v>
      </c>
      <c r="K135" s="261" t="s">
        <v>1</v>
      </c>
      <c r="L135" s="266"/>
      <c r="M135" s="267" t="s">
        <v>1</v>
      </c>
      <c r="N135" s="268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168</v>
      </c>
      <c r="AT135" s="229" t="s">
        <v>219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150</v>
      </c>
      <c r="BM135" s="229" t="s">
        <v>1390</v>
      </c>
    </row>
    <row r="136" s="2" customFormat="1" ht="16.5" customHeight="1">
      <c r="A136" s="38"/>
      <c r="B136" s="39"/>
      <c r="C136" s="259" t="s">
        <v>83</v>
      </c>
      <c r="D136" s="259" t="s">
        <v>219</v>
      </c>
      <c r="E136" s="260" t="s">
        <v>1391</v>
      </c>
      <c r="F136" s="261" t="s">
        <v>1392</v>
      </c>
      <c r="G136" s="262" t="s">
        <v>215</v>
      </c>
      <c r="H136" s="263">
        <v>5</v>
      </c>
      <c r="I136" s="264"/>
      <c r="J136" s="265">
        <f>ROUND(I136*H136,2)</f>
        <v>0</v>
      </c>
      <c r="K136" s="261" t="s">
        <v>1</v>
      </c>
      <c r="L136" s="266"/>
      <c r="M136" s="267" t="s">
        <v>1</v>
      </c>
      <c r="N136" s="268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168</v>
      </c>
      <c r="AT136" s="229" t="s">
        <v>219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150</v>
      </c>
      <c r="BM136" s="229" t="s">
        <v>1393</v>
      </c>
    </row>
    <row r="137" s="2" customFormat="1" ht="16.5" customHeight="1">
      <c r="A137" s="38"/>
      <c r="B137" s="39"/>
      <c r="C137" s="259" t="s">
        <v>159</v>
      </c>
      <c r="D137" s="259" t="s">
        <v>219</v>
      </c>
      <c r="E137" s="260" t="s">
        <v>1394</v>
      </c>
      <c r="F137" s="261" t="s">
        <v>1395</v>
      </c>
      <c r="G137" s="262" t="s">
        <v>1396</v>
      </c>
      <c r="H137" s="263">
        <v>6.2000000000000002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168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150</v>
      </c>
      <c r="BM137" s="229" t="s">
        <v>1397</v>
      </c>
    </row>
    <row r="138" s="2" customFormat="1" ht="16.5" customHeight="1">
      <c r="A138" s="38"/>
      <c r="B138" s="39"/>
      <c r="C138" s="259" t="s">
        <v>150</v>
      </c>
      <c r="D138" s="259" t="s">
        <v>219</v>
      </c>
      <c r="E138" s="260" t="s">
        <v>1398</v>
      </c>
      <c r="F138" s="261" t="s">
        <v>1399</v>
      </c>
      <c r="G138" s="262" t="s">
        <v>215</v>
      </c>
      <c r="H138" s="263">
        <v>5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168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150</v>
      </c>
      <c r="BM138" s="229" t="s">
        <v>1400</v>
      </c>
    </row>
    <row r="139" s="2" customFormat="1" ht="16.5" customHeight="1">
      <c r="A139" s="38"/>
      <c r="B139" s="39"/>
      <c r="C139" s="259" t="s">
        <v>172</v>
      </c>
      <c r="D139" s="259" t="s">
        <v>219</v>
      </c>
      <c r="E139" s="260" t="s">
        <v>1401</v>
      </c>
      <c r="F139" s="261" t="s">
        <v>1402</v>
      </c>
      <c r="G139" s="262" t="s">
        <v>215</v>
      </c>
      <c r="H139" s="263">
        <v>5</v>
      </c>
      <c r="I139" s="264"/>
      <c r="J139" s="265">
        <f>ROUND(I139*H139,2)</f>
        <v>0</v>
      </c>
      <c r="K139" s="261" t="s">
        <v>1</v>
      </c>
      <c r="L139" s="266"/>
      <c r="M139" s="267" t="s">
        <v>1</v>
      </c>
      <c r="N139" s="268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168</v>
      </c>
      <c r="AT139" s="229" t="s">
        <v>219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150</v>
      </c>
      <c r="BM139" s="229" t="s">
        <v>1403</v>
      </c>
    </row>
    <row r="140" s="2" customFormat="1" ht="16.5" customHeight="1">
      <c r="A140" s="38"/>
      <c r="B140" s="39"/>
      <c r="C140" s="259" t="s">
        <v>162</v>
      </c>
      <c r="D140" s="259" t="s">
        <v>219</v>
      </c>
      <c r="E140" s="260" t="s">
        <v>1404</v>
      </c>
      <c r="F140" s="261" t="s">
        <v>1405</v>
      </c>
      <c r="G140" s="262" t="s">
        <v>215</v>
      </c>
      <c r="H140" s="263">
        <v>16</v>
      </c>
      <c r="I140" s="264"/>
      <c r="J140" s="265">
        <f>ROUND(I140*H140,2)</f>
        <v>0</v>
      </c>
      <c r="K140" s="261" t="s">
        <v>1</v>
      </c>
      <c r="L140" s="266"/>
      <c r="M140" s="267" t="s">
        <v>1</v>
      </c>
      <c r="N140" s="268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168</v>
      </c>
      <c r="AT140" s="229" t="s">
        <v>219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150</v>
      </c>
      <c r="BM140" s="229" t="s">
        <v>1406</v>
      </c>
    </row>
    <row r="141" s="2" customFormat="1" ht="16.5" customHeight="1">
      <c r="A141" s="38"/>
      <c r="B141" s="39"/>
      <c r="C141" s="259" t="s">
        <v>185</v>
      </c>
      <c r="D141" s="259" t="s">
        <v>219</v>
      </c>
      <c r="E141" s="260" t="s">
        <v>1407</v>
      </c>
      <c r="F141" s="261" t="s">
        <v>1408</v>
      </c>
      <c r="G141" s="262" t="s">
        <v>1396</v>
      </c>
      <c r="H141" s="263">
        <v>6.7999999999999998</v>
      </c>
      <c r="I141" s="264"/>
      <c r="J141" s="265">
        <f>ROUND(I141*H141,2)</f>
        <v>0</v>
      </c>
      <c r="K141" s="261" t="s">
        <v>1</v>
      </c>
      <c r="L141" s="266"/>
      <c r="M141" s="267" t="s">
        <v>1</v>
      </c>
      <c r="N141" s="268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168</v>
      </c>
      <c r="AT141" s="229" t="s">
        <v>219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150</v>
      </c>
      <c r="BM141" s="229" t="s">
        <v>1409</v>
      </c>
    </row>
    <row r="142" s="2" customFormat="1" ht="16.5" customHeight="1">
      <c r="A142" s="38"/>
      <c r="B142" s="39"/>
      <c r="C142" s="259" t="s">
        <v>168</v>
      </c>
      <c r="D142" s="259" t="s">
        <v>219</v>
      </c>
      <c r="E142" s="260" t="s">
        <v>1410</v>
      </c>
      <c r="F142" s="261" t="s">
        <v>1411</v>
      </c>
      <c r="G142" s="262" t="s">
        <v>215</v>
      </c>
      <c r="H142" s="263">
        <v>5</v>
      </c>
      <c r="I142" s="264"/>
      <c r="J142" s="265">
        <f>ROUND(I142*H142,2)</f>
        <v>0</v>
      </c>
      <c r="K142" s="261" t="s">
        <v>1</v>
      </c>
      <c r="L142" s="266"/>
      <c r="M142" s="267" t="s">
        <v>1</v>
      </c>
      <c r="N142" s="268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168</v>
      </c>
      <c r="AT142" s="229" t="s">
        <v>219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150</v>
      </c>
      <c r="BM142" s="229" t="s">
        <v>1412</v>
      </c>
    </row>
    <row r="143" s="2" customFormat="1" ht="16.5" customHeight="1">
      <c r="A143" s="38"/>
      <c r="B143" s="39"/>
      <c r="C143" s="259" t="s">
        <v>206</v>
      </c>
      <c r="D143" s="259" t="s">
        <v>219</v>
      </c>
      <c r="E143" s="260" t="s">
        <v>1413</v>
      </c>
      <c r="F143" s="261" t="s">
        <v>1414</v>
      </c>
      <c r="G143" s="262" t="s">
        <v>215</v>
      </c>
      <c r="H143" s="263">
        <v>20</v>
      </c>
      <c r="I143" s="264"/>
      <c r="J143" s="265">
        <f>ROUND(I143*H143,2)</f>
        <v>0</v>
      </c>
      <c r="K143" s="261" t="s">
        <v>1</v>
      </c>
      <c r="L143" s="266"/>
      <c r="M143" s="267" t="s">
        <v>1</v>
      </c>
      <c r="N143" s="268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168</v>
      </c>
      <c r="AT143" s="229" t="s">
        <v>219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1415</v>
      </c>
    </row>
    <row r="144" s="2" customFormat="1" ht="16.5" customHeight="1">
      <c r="A144" s="38"/>
      <c r="B144" s="39"/>
      <c r="C144" s="259" t="s">
        <v>175</v>
      </c>
      <c r="D144" s="259" t="s">
        <v>219</v>
      </c>
      <c r="E144" s="260" t="s">
        <v>1416</v>
      </c>
      <c r="F144" s="261" t="s">
        <v>1417</v>
      </c>
      <c r="G144" s="262" t="s">
        <v>215</v>
      </c>
      <c r="H144" s="263">
        <v>30</v>
      </c>
      <c r="I144" s="264"/>
      <c r="J144" s="265">
        <f>ROUND(I144*H144,2)</f>
        <v>0</v>
      </c>
      <c r="K144" s="261" t="s">
        <v>1</v>
      </c>
      <c r="L144" s="266"/>
      <c r="M144" s="267" t="s">
        <v>1</v>
      </c>
      <c r="N144" s="268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168</v>
      </c>
      <c r="AT144" s="229" t="s">
        <v>219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150</v>
      </c>
      <c r="BM144" s="229" t="s">
        <v>1418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1419</v>
      </c>
      <c r="F145" s="216" t="s">
        <v>1420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143</v>
      </c>
      <c r="BK145" s="215">
        <f>BK146</f>
        <v>0</v>
      </c>
    </row>
    <row r="146" s="2" customFormat="1" ht="16.5" customHeight="1">
      <c r="A146" s="38"/>
      <c r="B146" s="39"/>
      <c r="C146" s="259" t="s">
        <v>218</v>
      </c>
      <c r="D146" s="259" t="s">
        <v>219</v>
      </c>
      <c r="E146" s="260" t="s">
        <v>1421</v>
      </c>
      <c r="F146" s="261" t="s">
        <v>1422</v>
      </c>
      <c r="G146" s="262" t="s">
        <v>215</v>
      </c>
      <c r="H146" s="263">
        <v>2</v>
      </c>
      <c r="I146" s="264"/>
      <c r="J146" s="265">
        <f>ROUND(I146*H146,2)</f>
        <v>0</v>
      </c>
      <c r="K146" s="261" t="s">
        <v>1</v>
      </c>
      <c r="L146" s="266"/>
      <c r="M146" s="267" t="s">
        <v>1</v>
      </c>
      <c r="N146" s="268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168</v>
      </c>
      <c r="AT146" s="229" t="s">
        <v>219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150</v>
      </c>
      <c r="BM146" s="229" t="s">
        <v>1423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1424</v>
      </c>
      <c r="F147" s="216" t="s">
        <v>1425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SUM(P148:P221)</f>
        <v>0</v>
      </c>
      <c r="Q147" s="210"/>
      <c r="R147" s="211">
        <f>SUM(R148:R221)</f>
        <v>0</v>
      </c>
      <c r="S147" s="210"/>
      <c r="T147" s="212">
        <f>SUM(T148:T221)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143</v>
      </c>
      <c r="BK147" s="215">
        <f>SUM(BK148:BK221)</f>
        <v>0</v>
      </c>
    </row>
    <row r="148" s="2" customFormat="1" ht="16.5" customHeight="1">
      <c r="A148" s="38"/>
      <c r="B148" s="39"/>
      <c r="C148" s="218" t="s">
        <v>181</v>
      </c>
      <c r="D148" s="218" t="s">
        <v>145</v>
      </c>
      <c r="E148" s="219" t="s">
        <v>1426</v>
      </c>
      <c r="F148" s="220" t="s">
        <v>1427</v>
      </c>
      <c r="G148" s="221" t="s">
        <v>215</v>
      </c>
      <c r="H148" s="222">
        <v>20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150</v>
      </c>
      <c r="BM148" s="229" t="s">
        <v>1428</v>
      </c>
    </row>
    <row r="149" s="2" customFormat="1" ht="16.5" customHeight="1">
      <c r="A149" s="38"/>
      <c r="B149" s="39"/>
      <c r="C149" s="218" t="s">
        <v>226</v>
      </c>
      <c r="D149" s="218" t="s">
        <v>145</v>
      </c>
      <c r="E149" s="219" t="s">
        <v>1429</v>
      </c>
      <c r="F149" s="220" t="s">
        <v>1430</v>
      </c>
      <c r="G149" s="221" t="s">
        <v>215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1431</v>
      </c>
    </row>
    <row r="150" s="2" customFormat="1" ht="16.5" customHeight="1">
      <c r="A150" s="38"/>
      <c r="B150" s="39"/>
      <c r="C150" s="218" t="s">
        <v>188</v>
      </c>
      <c r="D150" s="218" t="s">
        <v>145</v>
      </c>
      <c r="E150" s="219" t="s">
        <v>1432</v>
      </c>
      <c r="F150" s="220" t="s">
        <v>1433</v>
      </c>
      <c r="G150" s="221" t="s">
        <v>717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150</v>
      </c>
      <c r="BM150" s="229" t="s">
        <v>1434</v>
      </c>
    </row>
    <row r="151" s="2" customFormat="1" ht="16.5" customHeight="1">
      <c r="A151" s="38"/>
      <c r="B151" s="39"/>
      <c r="C151" s="218" t="s">
        <v>8</v>
      </c>
      <c r="D151" s="218" t="s">
        <v>145</v>
      </c>
      <c r="E151" s="219" t="s">
        <v>1435</v>
      </c>
      <c r="F151" s="220" t="s">
        <v>1436</v>
      </c>
      <c r="G151" s="221" t="s">
        <v>717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83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150</v>
      </c>
      <c r="BM151" s="229" t="s">
        <v>1437</v>
      </c>
    </row>
    <row r="152" s="2" customFormat="1" ht="16.5" customHeight="1">
      <c r="A152" s="38"/>
      <c r="B152" s="39"/>
      <c r="C152" s="218" t="s">
        <v>195</v>
      </c>
      <c r="D152" s="218" t="s">
        <v>145</v>
      </c>
      <c r="E152" s="219" t="s">
        <v>1438</v>
      </c>
      <c r="F152" s="220" t="s">
        <v>1439</v>
      </c>
      <c r="G152" s="221" t="s">
        <v>717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145</v>
      </c>
      <c r="AU152" s="229" t="s">
        <v>83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150</v>
      </c>
      <c r="BM152" s="229" t="s">
        <v>1440</v>
      </c>
    </row>
    <row r="153" s="2" customFormat="1" ht="16.5" customHeight="1">
      <c r="A153" s="38"/>
      <c r="B153" s="39"/>
      <c r="C153" s="218" t="s">
        <v>241</v>
      </c>
      <c r="D153" s="218" t="s">
        <v>145</v>
      </c>
      <c r="E153" s="219" t="s">
        <v>1441</v>
      </c>
      <c r="F153" s="220" t="s">
        <v>1442</v>
      </c>
      <c r="G153" s="221" t="s">
        <v>717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1443</v>
      </c>
    </row>
    <row r="154" s="2" customFormat="1" ht="16.5" customHeight="1">
      <c r="A154" s="38"/>
      <c r="B154" s="39"/>
      <c r="C154" s="218" t="s">
        <v>209</v>
      </c>
      <c r="D154" s="218" t="s">
        <v>145</v>
      </c>
      <c r="E154" s="219" t="s">
        <v>1444</v>
      </c>
      <c r="F154" s="220" t="s">
        <v>1445</v>
      </c>
      <c r="G154" s="221" t="s">
        <v>717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150</v>
      </c>
      <c r="BM154" s="229" t="s">
        <v>1446</v>
      </c>
    </row>
    <row r="155" s="2" customFormat="1" ht="24.15" customHeight="1">
      <c r="A155" s="38"/>
      <c r="B155" s="39"/>
      <c r="C155" s="218" t="s">
        <v>254</v>
      </c>
      <c r="D155" s="218" t="s">
        <v>145</v>
      </c>
      <c r="E155" s="219" t="s">
        <v>1447</v>
      </c>
      <c r="F155" s="220" t="s">
        <v>1448</v>
      </c>
      <c r="G155" s="221" t="s">
        <v>717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150</v>
      </c>
      <c r="BM155" s="229" t="s">
        <v>1449</v>
      </c>
    </row>
    <row r="156" s="2" customFormat="1" ht="16.5" customHeight="1">
      <c r="A156" s="38"/>
      <c r="B156" s="39"/>
      <c r="C156" s="218" t="s">
        <v>216</v>
      </c>
      <c r="D156" s="218" t="s">
        <v>145</v>
      </c>
      <c r="E156" s="219" t="s">
        <v>1450</v>
      </c>
      <c r="F156" s="220" t="s">
        <v>1451</v>
      </c>
      <c r="G156" s="221" t="s">
        <v>717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145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150</v>
      </c>
      <c r="BM156" s="229" t="s">
        <v>1452</v>
      </c>
    </row>
    <row r="157" s="2" customFormat="1" ht="16.5" customHeight="1">
      <c r="A157" s="38"/>
      <c r="B157" s="39"/>
      <c r="C157" s="218" t="s">
        <v>7</v>
      </c>
      <c r="D157" s="218" t="s">
        <v>145</v>
      </c>
      <c r="E157" s="219" t="s">
        <v>1453</v>
      </c>
      <c r="F157" s="220" t="s">
        <v>1454</v>
      </c>
      <c r="G157" s="221" t="s">
        <v>717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150</v>
      </c>
      <c r="BM157" s="229" t="s">
        <v>1455</v>
      </c>
    </row>
    <row r="158" s="2" customFormat="1" ht="37.8" customHeight="1">
      <c r="A158" s="38"/>
      <c r="B158" s="39"/>
      <c r="C158" s="218" t="s">
        <v>222</v>
      </c>
      <c r="D158" s="218" t="s">
        <v>145</v>
      </c>
      <c r="E158" s="219" t="s">
        <v>1456</v>
      </c>
      <c r="F158" s="220" t="s">
        <v>1457</v>
      </c>
      <c r="G158" s="221" t="s">
        <v>717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1458</v>
      </c>
    </row>
    <row r="159" s="2" customFormat="1" ht="66.75" customHeight="1">
      <c r="A159" s="38"/>
      <c r="B159" s="39"/>
      <c r="C159" s="218" t="s">
        <v>282</v>
      </c>
      <c r="D159" s="218" t="s">
        <v>145</v>
      </c>
      <c r="E159" s="219" t="s">
        <v>1459</v>
      </c>
      <c r="F159" s="220" t="s">
        <v>1460</v>
      </c>
      <c r="G159" s="221" t="s">
        <v>717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150</v>
      </c>
      <c r="BM159" s="229" t="s">
        <v>1461</v>
      </c>
    </row>
    <row r="160" s="2" customFormat="1" ht="49.05" customHeight="1">
      <c r="A160" s="38"/>
      <c r="B160" s="39"/>
      <c r="C160" s="218" t="s">
        <v>225</v>
      </c>
      <c r="D160" s="218" t="s">
        <v>145</v>
      </c>
      <c r="E160" s="219" t="s">
        <v>1462</v>
      </c>
      <c r="F160" s="220" t="s">
        <v>1463</v>
      </c>
      <c r="G160" s="221" t="s">
        <v>717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150</v>
      </c>
      <c r="BM160" s="229" t="s">
        <v>1464</v>
      </c>
    </row>
    <row r="161" s="2" customFormat="1" ht="16.5" customHeight="1">
      <c r="A161" s="38"/>
      <c r="B161" s="39"/>
      <c r="C161" s="218" t="s">
        <v>292</v>
      </c>
      <c r="D161" s="218" t="s">
        <v>145</v>
      </c>
      <c r="E161" s="219" t="s">
        <v>1465</v>
      </c>
      <c r="F161" s="220" t="s">
        <v>1466</v>
      </c>
      <c r="G161" s="221" t="s">
        <v>215</v>
      </c>
      <c r="H161" s="222">
        <v>11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145</v>
      </c>
      <c r="AU161" s="229" t="s">
        <v>83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150</v>
      </c>
      <c r="BM161" s="229" t="s">
        <v>1467</v>
      </c>
    </row>
    <row r="162" s="2" customFormat="1" ht="16.5" customHeight="1">
      <c r="A162" s="38"/>
      <c r="B162" s="39"/>
      <c r="C162" s="218" t="s">
        <v>229</v>
      </c>
      <c r="D162" s="218" t="s">
        <v>145</v>
      </c>
      <c r="E162" s="219" t="s">
        <v>1468</v>
      </c>
      <c r="F162" s="220" t="s">
        <v>1469</v>
      </c>
      <c r="G162" s="221" t="s">
        <v>215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150</v>
      </c>
      <c r="BM162" s="229" t="s">
        <v>1470</v>
      </c>
    </row>
    <row r="163" s="2" customFormat="1" ht="16.5" customHeight="1">
      <c r="A163" s="38"/>
      <c r="B163" s="39"/>
      <c r="C163" s="218" t="s">
        <v>301</v>
      </c>
      <c r="D163" s="218" t="s">
        <v>145</v>
      </c>
      <c r="E163" s="219" t="s">
        <v>1471</v>
      </c>
      <c r="F163" s="220" t="s">
        <v>1472</v>
      </c>
      <c r="G163" s="221" t="s">
        <v>215</v>
      </c>
      <c r="H163" s="222">
        <v>368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150</v>
      </c>
      <c r="AT163" s="229" t="s">
        <v>145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150</v>
      </c>
      <c r="BM163" s="229" t="s">
        <v>1473</v>
      </c>
    </row>
    <row r="164" s="2" customFormat="1" ht="16.5" customHeight="1">
      <c r="A164" s="38"/>
      <c r="B164" s="39"/>
      <c r="C164" s="218" t="s">
        <v>232</v>
      </c>
      <c r="D164" s="218" t="s">
        <v>145</v>
      </c>
      <c r="E164" s="219" t="s">
        <v>1474</v>
      </c>
      <c r="F164" s="220" t="s">
        <v>1475</v>
      </c>
      <c r="G164" s="221" t="s">
        <v>215</v>
      </c>
      <c r="H164" s="222">
        <v>5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150</v>
      </c>
      <c r="AT164" s="229" t="s">
        <v>145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150</v>
      </c>
      <c r="BM164" s="229" t="s">
        <v>1476</v>
      </c>
    </row>
    <row r="165" s="2" customFormat="1" ht="16.5" customHeight="1">
      <c r="A165" s="38"/>
      <c r="B165" s="39"/>
      <c r="C165" s="218" t="s">
        <v>310</v>
      </c>
      <c r="D165" s="218" t="s">
        <v>145</v>
      </c>
      <c r="E165" s="219" t="s">
        <v>1477</v>
      </c>
      <c r="F165" s="220" t="s">
        <v>1478</v>
      </c>
      <c r="G165" s="221" t="s">
        <v>323</v>
      </c>
      <c r="H165" s="222">
        <v>510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150</v>
      </c>
      <c r="AT165" s="229" t="s">
        <v>145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150</v>
      </c>
      <c r="BM165" s="229" t="s">
        <v>1479</v>
      </c>
    </row>
    <row r="166" s="2" customFormat="1" ht="16.5" customHeight="1">
      <c r="A166" s="38"/>
      <c r="B166" s="39"/>
      <c r="C166" s="218" t="s">
        <v>236</v>
      </c>
      <c r="D166" s="218" t="s">
        <v>145</v>
      </c>
      <c r="E166" s="219" t="s">
        <v>1480</v>
      </c>
      <c r="F166" s="220" t="s">
        <v>1481</v>
      </c>
      <c r="G166" s="221" t="s">
        <v>323</v>
      </c>
      <c r="H166" s="222">
        <v>60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150</v>
      </c>
      <c r="AT166" s="229" t="s">
        <v>145</v>
      </c>
      <c r="AU166" s="229" t="s">
        <v>83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150</v>
      </c>
      <c r="BM166" s="229" t="s">
        <v>1482</v>
      </c>
    </row>
    <row r="167" s="2" customFormat="1" ht="16.5" customHeight="1">
      <c r="A167" s="38"/>
      <c r="B167" s="39"/>
      <c r="C167" s="218" t="s">
        <v>320</v>
      </c>
      <c r="D167" s="218" t="s">
        <v>145</v>
      </c>
      <c r="E167" s="219" t="s">
        <v>1483</v>
      </c>
      <c r="F167" s="220" t="s">
        <v>1484</v>
      </c>
      <c r="G167" s="221" t="s">
        <v>323</v>
      </c>
      <c r="H167" s="222">
        <v>10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150</v>
      </c>
      <c r="BM167" s="229" t="s">
        <v>1485</v>
      </c>
    </row>
    <row r="168" s="2" customFormat="1" ht="16.5" customHeight="1">
      <c r="A168" s="38"/>
      <c r="B168" s="39"/>
      <c r="C168" s="218" t="s">
        <v>239</v>
      </c>
      <c r="D168" s="218" t="s">
        <v>145</v>
      </c>
      <c r="E168" s="219" t="s">
        <v>1486</v>
      </c>
      <c r="F168" s="220" t="s">
        <v>1487</v>
      </c>
      <c r="G168" s="221" t="s">
        <v>323</v>
      </c>
      <c r="H168" s="222">
        <v>10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150</v>
      </c>
      <c r="AT168" s="229" t="s">
        <v>145</v>
      </c>
      <c r="AU168" s="229" t="s">
        <v>83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150</v>
      </c>
      <c r="BM168" s="229" t="s">
        <v>1488</v>
      </c>
    </row>
    <row r="169" s="2" customFormat="1" ht="16.5" customHeight="1">
      <c r="A169" s="38"/>
      <c r="B169" s="39"/>
      <c r="C169" s="218" t="s">
        <v>333</v>
      </c>
      <c r="D169" s="218" t="s">
        <v>145</v>
      </c>
      <c r="E169" s="219" t="s">
        <v>1489</v>
      </c>
      <c r="F169" s="220" t="s">
        <v>1490</v>
      </c>
      <c r="G169" s="221" t="s">
        <v>323</v>
      </c>
      <c r="H169" s="222">
        <v>60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150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150</v>
      </c>
      <c r="BM169" s="229" t="s">
        <v>1491</v>
      </c>
    </row>
    <row r="170" s="2" customFormat="1" ht="16.5" customHeight="1">
      <c r="A170" s="38"/>
      <c r="B170" s="39"/>
      <c r="C170" s="218" t="s">
        <v>244</v>
      </c>
      <c r="D170" s="218" t="s">
        <v>145</v>
      </c>
      <c r="E170" s="219" t="s">
        <v>1492</v>
      </c>
      <c r="F170" s="220" t="s">
        <v>1493</v>
      </c>
      <c r="G170" s="221" t="s">
        <v>215</v>
      </c>
      <c r="H170" s="222">
        <v>34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145</v>
      </c>
      <c r="AU170" s="229" t="s">
        <v>83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150</v>
      </c>
      <c r="BM170" s="229" t="s">
        <v>1494</v>
      </c>
    </row>
    <row r="171" s="2" customFormat="1" ht="16.5" customHeight="1">
      <c r="A171" s="38"/>
      <c r="B171" s="39"/>
      <c r="C171" s="218" t="s">
        <v>342</v>
      </c>
      <c r="D171" s="218" t="s">
        <v>145</v>
      </c>
      <c r="E171" s="219" t="s">
        <v>1495</v>
      </c>
      <c r="F171" s="220" t="s">
        <v>1496</v>
      </c>
      <c r="G171" s="221" t="s">
        <v>215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150</v>
      </c>
      <c r="AT171" s="229" t="s">
        <v>145</v>
      </c>
      <c r="AU171" s="229" t="s">
        <v>83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150</v>
      </c>
      <c r="BM171" s="229" t="s">
        <v>1497</v>
      </c>
    </row>
    <row r="172" s="2" customFormat="1" ht="16.5" customHeight="1">
      <c r="A172" s="38"/>
      <c r="B172" s="39"/>
      <c r="C172" s="218" t="s">
        <v>248</v>
      </c>
      <c r="D172" s="218" t="s">
        <v>145</v>
      </c>
      <c r="E172" s="219" t="s">
        <v>1498</v>
      </c>
      <c r="F172" s="220" t="s">
        <v>1499</v>
      </c>
      <c r="G172" s="221" t="s">
        <v>215</v>
      </c>
      <c r="H172" s="222">
        <v>85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150</v>
      </c>
      <c r="AT172" s="229" t="s">
        <v>145</v>
      </c>
      <c r="AU172" s="229" t="s">
        <v>83</v>
      </c>
      <c r="AY172" s="17" t="s">
        <v>143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150</v>
      </c>
      <c r="BM172" s="229" t="s">
        <v>1500</v>
      </c>
    </row>
    <row r="173" s="2" customFormat="1" ht="16.5" customHeight="1">
      <c r="A173" s="38"/>
      <c r="B173" s="39"/>
      <c r="C173" s="218" t="s">
        <v>355</v>
      </c>
      <c r="D173" s="218" t="s">
        <v>145</v>
      </c>
      <c r="E173" s="219" t="s">
        <v>1501</v>
      </c>
      <c r="F173" s="220" t="s">
        <v>1502</v>
      </c>
      <c r="G173" s="221" t="s">
        <v>215</v>
      </c>
      <c r="H173" s="222">
        <v>30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150</v>
      </c>
      <c r="BM173" s="229" t="s">
        <v>1503</v>
      </c>
    </row>
    <row r="174" s="2" customFormat="1" ht="16.5" customHeight="1">
      <c r="A174" s="38"/>
      <c r="B174" s="39"/>
      <c r="C174" s="218" t="s">
        <v>257</v>
      </c>
      <c r="D174" s="218" t="s">
        <v>145</v>
      </c>
      <c r="E174" s="219" t="s">
        <v>1504</v>
      </c>
      <c r="F174" s="220" t="s">
        <v>1505</v>
      </c>
      <c r="G174" s="221" t="s">
        <v>215</v>
      </c>
      <c r="H174" s="222">
        <v>12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150</v>
      </c>
      <c r="AT174" s="229" t="s">
        <v>145</v>
      </c>
      <c r="AU174" s="229" t="s">
        <v>83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150</v>
      </c>
      <c r="BM174" s="229" t="s">
        <v>1506</v>
      </c>
    </row>
    <row r="175" s="2" customFormat="1" ht="16.5" customHeight="1">
      <c r="A175" s="38"/>
      <c r="B175" s="39"/>
      <c r="C175" s="218" t="s">
        <v>374</v>
      </c>
      <c r="D175" s="218" t="s">
        <v>145</v>
      </c>
      <c r="E175" s="219" t="s">
        <v>1507</v>
      </c>
      <c r="F175" s="220" t="s">
        <v>1508</v>
      </c>
      <c r="G175" s="221" t="s">
        <v>215</v>
      </c>
      <c r="H175" s="222">
        <v>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150</v>
      </c>
      <c r="AT175" s="229" t="s">
        <v>145</v>
      </c>
      <c r="AU175" s="229" t="s">
        <v>83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150</v>
      </c>
      <c r="BM175" s="229" t="s">
        <v>1509</v>
      </c>
    </row>
    <row r="176" s="2" customFormat="1" ht="16.5" customHeight="1">
      <c r="A176" s="38"/>
      <c r="B176" s="39"/>
      <c r="C176" s="218" t="s">
        <v>262</v>
      </c>
      <c r="D176" s="218" t="s">
        <v>145</v>
      </c>
      <c r="E176" s="219" t="s">
        <v>1510</v>
      </c>
      <c r="F176" s="220" t="s">
        <v>1511</v>
      </c>
      <c r="G176" s="221" t="s">
        <v>215</v>
      </c>
      <c r="H176" s="222">
        <v>82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150</v>
      </c>
      <c r="AT176" s="229" t="s">
        <v>145</v>
      </c>
      <c r="AU176" s="229" t="s">
        <v>83</v>
      </c>
      <c r="AY176" s="17" t="s">
        <v>143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150</v>
      </c>
      <c r="BM176" s="229" t="s">
        <v>1512</v>
      </c>
    </row>
    <row r="177" s="2" customFormat="1" ht="16.5" customHeight="1">
      <c r="A177" s="38"/>
      <c r="B177" s="39"/>
      <c r="C177" s="218" t="s">
        <v>384</v>
      </c>
      <c r="D177" s="218" t="s">
        <v>145</v>
      </c>
      <c r="E177" s="219" t="s">
        <v>1513</v>
      </c>
      <c r="F177" s="220" t="s">
        <v>1514</v>
      </c>
      <c r="G177" s="221" t="s">
        <v>323</v>
      </c>
      <c r="H177" s="222">
        <v>30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150</v>
      </c>
      <c r="AT177" s="229" t="s">
        <v>145</v>
      </c>
      <c r="AU177" s="229" t="s">
        <v>83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150</v>
      </c>
      <c r="BM177" s="229" t="s">
        <v>1515</v>
      </c>
    </row>
    <row r="178" s="2" customFormat="1" ht="16.5" customHeight="1">
      <c r="A178" s="38"/>
      <c r="B178" s="39"/>
      <c r="C178" s="218" t="s">
        <v>267</v>
      </c>
      <c r="D178" s="218" t="s">
        <v>145</v>
      </c>
      <c r="E178" s="219" t="s">
        <v>1516</v>
      </c>
      <c r="F178" s="220" t="s">
        <v>1517</v>
      </c>
      <c r="G178" s="221" t="s">
        <v>323</v>
      </c>
      <c r="H178" s="222">
        <v>52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150</v>
      </c>
      <c r="AT178" s="229" t="s">
        <v>145</v>
      </c>
      <c r="AU178" s="229" t="s">
        <v>83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150</v>
      </c>
      <c r="BM178" s="229" t="s">
        <v>1518</v>
      </c>
    </row>
    <row r="179" s="2" customFormat="1" ht="16.5" customHeight="1">
      <c r="A179" s="38"/>
      <c r="B179" s="39"/>
      <c r="C179" s="218" t="s">
        <v>393</v>
      </c>
      <c r="D179" s="218" t="s">
        <v>145</v>
      </c>
      <c r="E179" s="219" t="s">
        <v>1519</v>
      </c>
      <c r="F179" s="220" t="s">
        <v>1520</v>
      </c>
      <c r="G179" s="221" t="s">
        <v>215</v>
      </c>
      <c r="H179" s="222">
        <v>138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150</v>
      </c>
      <c r="AT179" s="229" t="s">
        <v>145</v>
      </c>
      <c r="AU179" s="229" t="s">
        <v>83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150</v>
      </c>
      <c r="BM179" s="229" t="s">
        <v>1521</v>
      </c>
    </row>
    <row r="180" s="2" customFormat="1" ht="16.5" customHeight="1">
      <c r="A180" s="38"/>
      <c r="B180" s="39"/>
      <c r="C180" s="218" t="s">
        <v>278</v>
      </c>
      <c r="D180" s="218" t="s">
        <v>145</v>
      </c>
      <c r="E180" s="219" t="s">
        <v>1522</v>
      </c>
      <c r="F180" s="220" t="s">
        <v>1523</v>
      </c>
      <c r="G180" s="221" t="s">
        <v>215</v>
      </c>
      <c r="H180" s="222">
        <v>150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150</v>
      </c>
      <c r="AT180" s="229" t="s">
        <v>145</v>
      </c>
      <c r="AU180" s="229" t="s">
        <v>83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150</v>
      </c>
      <c r="BM180" s="229" t="s">
        <v>1524</v>
      </c>
    </row>
    <row r="181" s="2" customFormat="1" ht="16.5" customHeight="1">
      <c r="A181" s="38"/>
      <c r="B181" s="39"/>
      <c r="C181" s="218" t="s">
        <v>402</v>
      </c>
      <c r="D181" s="218" t="s">
        <v>145</v>
      </c>
      <c r="E181" s="219" t="s">
        <v>1525</v>
      </c>
      <c r="F181" s="220" t="s">
        <v>1526</v>
      </c>
      <c r="G181" s="221" t="s">
        <v>323</v>
      </c>
      <c r="H181" s="222">
        <v>10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150</v>
      </c>
      <c r="AT181" s="229" t="s">
        <v>145</v>
      </c>
      <c r="AU181" s="229" t="s">
        <v>83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150</v>
      </c>
      <c r="BM181" s="229" t="s">
        <v>1527</v>
      </c>
    </row>
    <row r="182" s="2" customFormat="1" ht="16.5" customHeight="1">
      <c r="A182" s="38"/>
      <c r="B182" s="39"/>
      <c r="C182" s="218" t="s">
        <v>285</v>
      </c>
      <c r="D182" s="218" t="s">
        <v>145</v>
      </c>
      <c r="E182" s="219" t="s">
        <v>1528</v>
      </c>
      <c r="F182" s="220" t="s">
        <v>1529</v>
      </c>
      <c r="G182" s="221" t="s">
        <v>323</v>
      </c>
      <c r="H182" s="222">
        <v>50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150</v>
      </c>
      <c r="AT182" s="229" t="s">
        <v>145</v>
      </c>
      <c r="AU182" s="229" t="s">
        <v>83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150</v>
      </c>
      <c r="BM182" s="229" t="s">
        <v>1530</v>
      </c>
    </row>
    <row r="183" s="2" customFormat="1" ht="16.5" customHeight="1">
      <c r="A183" s="38"/>
      <c r="B183" s="39"/>
      <c r="C183" s="218" t="s">
        <v>413</v>
      </c>
      <c r="D183" s="218" t="s">
        <v>145</v>
      </c>
      <c r="E183" s="219" t="s">
        <v>1531</v>
      </c>
      <c r="F183" s="220" t="s">
        <v>1532</v>
      </c>
      <c r="G183" s="221" t="s">
        <v>215</v>
      </c>
      <c r="H183" s="222">
        <v>66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38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150</v>
      </c>
      <c r="AT183" s="229" t="s">
        <v>145</v>
      </c>
      <c r="AU183" s="229" t="s">
        <v>83</v>
      </c>
      <c r="AY183" s="17" t="s">
        <v>143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150</v>
      </c>
      <c r="BM183" s="229" t="s">
        <v>1533</v>
      </c>
    </row>
    <row r="184" s="2" customFormat="1" ht="16.5" customHeight="1">
      <c r="A184" s="38"/>
      <c r="B184" s="39"/>
      <c r="C184" s="218" t="s">
        <v>290</v>
      </c>
      <c r="D184" s="218" t="s">
        <v>145</v>
      </c>
      <c r="E184" s="219" t="s">
        <v>1534</v>
      </c>
      <c r="F184" s="220" t="s">
        <v>1535</v>
      </c>
      <c r="G184" s="221" t="s">
        <v>215</v>
      </c>
      <c r="H184" s="222">
        <v>5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150</v>
      </c>
      <c r="AT184" s="229" t="s">
        <v>145</v>
      </c>
      <c r="AU184" s="229" t="s">
        <v>83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150</v>
      </c>
      <c r="BM184" s="229" t="s">
        <v>1536</v>
      </c>
    </row>
    <row r="185" s="2" customFormat="1" ht="16.5" customHeight="1">
      <c r="A185" s="38"/>
      <c r="B185" s="39"/>
      <c r="C185" s="218" t="s">
        <v>424</v>
      </c>
      <c r="D185" s="218" t="s">
        <v>145</v>
      </c>
      <c r="E185" s="219" t="s">
        <v>1537</v>
      </c>
      <c r="F185" s="220" t="s">
        <v>1538</v>
      </c>
      <c r="G185" s="221" t="s">
        <v>215</v>
      </c>
      <c r="H185" s="222">
        <v>22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150</v>
      </c>
      <c r="BM185" s="229" t="s">
        <v>1539</v>
      </c>
    </row>
    <row r="186" s="2" customFormat="1" ht="16.5" customHeight="1">
      <c r="A186" s="38"/>
      <c r="B186" s="39"/>
      <c r="C186" s="218" t="s">
        <v>295</v>
      </c>
      <c r="D186" s="218" t="s">
        <v>145</v>
      </c>
      <c r="E186" s="219" t="s">
        <v>1540</v>
      </c>
      <c r="F186" s="220" t="s">
        <v>1541</v>
      </c>
      <c r="G186" s="221" t="s">
        <v>215</v>
      </c>
      <c r="H186" s="222">
        <v>5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150</v>
      </c>
      <c r="AT186" s="229" t="s">
        <v>145</v>
      </c>
      <c r="AU186" s="229" t="s">
        <v>83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150</v>
      </c>
      <c r="BM186" s="229" t="s">
        <v>1542</v>
      </c>
    </row>
    <row r="187" s="2" customFormat="1" ht="16.5" customHeight="1">
      <c r="A187" s="38"/>
      <c r="B187" s="39"/>
      <c r="C187" s="218" t="s">
        <v>434</v>
      </c>
      <c r="D187" s="218" t="s">
        <v>145</v>
      </c>
      <c r="E187" s="219" t="s">
        <v>1543</v>
      </c>
      <c r="F187" s="220" t="s">
        <v>1544</v>
      </c>
      <c r="G187" s="221" t="s">
        <v>215</v>
      </c>
      <c r="H187" s="222">
        <v>5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150</v>
      </c>
      <c r="AT187" s="229" t="s">
        <v>145</v>
      </c>
      <c r="AU187" s="229" t="s">
        <v>83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150</v>
      </c>
      <c r="BM187" s="229" t="s">
        <v>1545</v>
      </c>
    </row>
    <row r="188" s="2" customFormat="1" ht="16.5" customHeight="1">
      <c r="A188" s="38"/>
      <c r="B188" s="39"/>
      <c r="C188" s="218" t="s">
        <v>299</v>
      </c>
      <c r="D188" s="218" t="s">
        <v>145</v>
      </c>
      <c r="E188" s="219" t="s">
        <v>1546</v>
      </c>
      <c r="F188" s="220" t="s">
        <v>1547</v>
      </c>
      <c r="G188" s="221" t="s">
        <v>215</v>
      </c>
      <c r="H188" s="222">
        <v>5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150</v>
      </c>
      <c r="AT188" s="229" t="s">
        <v>145</v>
      </c>
      <c r="AU188" s="229" t="s">
        <v>83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150</v>
      </c>
      <c r="BM188" s="229" t="s">
        <v>1548</v>
      </c>
    </row>
    <row r="189" s="2" customFormat="1" ht="16.5" customHeight="1">
      <c r="A189" s="38"/>
      <c r="B189" s="39"/>
      <c r="C189" s="218" t="s">
        <v>445</v>
      </c>
      <c r="D189" s="218" t="s">
        <v>145</v>
      </c>
      <c r="E189" s="219" t="s">
        <v>1549</v>
      </c>
      <c r="F189" s="220" t="s">
        <v>1550</v>
      </c>
      <c r="G189" s="221" t="s">
        <v>323</v>
      </c>
      <c r="H189" s="222">
        <v>520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150</v>
      </c>
      <c r="AT189" s="229" t="s">
        <v>145</v>
      </c>
      <c r="AU189" s="229" t="s">
        <v>83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150</v>
      </c>
      <c r="BM189" s="229" t="s">
        <v>1551</v>
      </c>
    </row>
    <row r="190" s="2" customFormat="1" ht="16.5" customHeight="1">
      <c r="A190" s="38"/>
      <c r="B190" s="39"/>
      <c r="C190" s="218" t="s">
        <v>304</v>
      </c>
      <c r="D190" s="218" t="s">
        <v>145</v>
      </c>
      <c r="E190" s="219" t="s">
        <v>1552</v>
      </c>
      <c r="F190" s="220" t="s">
        <v>1553</v>
      </c>
      <c r="G190" s="221" t="s">
        <v>323</v>
      </c>
      <c r="H190" s="222">
        <v>20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150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150</v>
      </c>
      <c r="BM190" s="229" t="s">
        <v>1554</v>
      </c>
    </row>
    <row r="191" s="2" customFormat="1" ht="16.5" customHeight="1">
      <c r="A191" s="38"/>
      <c r="B191" s="39"/>
      <c r="C191" s="218" t="s">
        <v>457</v>
      </c>
      <c r="D191" s="218" t="s">
        <v>145</v>
      </c>
      <c r="E191" s="219" t="s">
        <v>1555</v>
      </c>
      <c r="F191" s="220" t="s">
        <v>1556</v>
      </c>
      <c r="G191" s="221" t="s">
        <v>323</v>
      </c>
      <c r="H191" s="222">
        <v>2305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150</v>
      </c>
      <c r="AT191" s="229" t="s">
        <v>145</v>
      </c>
      <c r="AU191" s="229" t="s">
        <v>83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150</v>
      </c>
      <c r="BM191" s="229" t="s">
        <v>1557</v>
      </c>
    </row>
    <row r="192" s="2" customFormat="1" ht="16.5" customHeight="1">
      <c r="A192" s="38"/>
      <c r="B192" s="39"/>
      <c r="C192" s="218" t="s">
        <v>308</v>
      </c>
      <c r="D192" s="218" t="s">
        <v>145</v>
      </c>
      <c r="E192" s="219" t="s">
        <v>1558</v>
      </c>
      <c r="F192" s="220" t="s">
        <v>1559</v>
      </c>
      <c r="G192" s="221" t="s">
        <v>323</v>
      </c>
      <c r="H192" s="222">
        <v>390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150</v>
      </c>
      <c r="AT192" s="229" t="s">
        <v>145</v>
      </c>
      <c r="AU192" s="229" t="s">
        <v>83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150</v>
      </c>
      <c r="BM192" s="229" t="s">
        <v>1560</v>
      </c>
    </row>
    <row r="193" s="2" customFormat="1" ht="16.5" customHeight="1">
      <c r="A193" s="38"/>
      <c r="B193" s="39"/>
      <c r="C193" s="218" t="s">
        <v>465</v>
      </c>
      <c r="D193" s="218" t="s">
        <v>145</v>
      </c>
      <c r="E193" s="219" t="s">
        <v>1561</v>
      </c>
      <c r="F193" s="220" t="s">
        <v>1562</v>
      </c>
      <c r="G193" s="221" t="s">
        <v>323</v>
      </c>
      <c r="H193" s="222">
        <v>550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150</v>
      </c>
      <c r="AT193" s="229" t="s">
        <v>145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150</v>
      </c>
      <c r="BM193" s="229" t="s">
        <v>1563</v>
      </c>
    </row>
    <row r="194" s="2" customFormat="1" ht="16.5" customHeight="1">
      <c r="A194" s="38"/>
      <c r="B194" s="39"/>
      <c r="C194" s="218" t="s">
        <v>313</v>
      </c>
      <c r="D194" s="218" t="s">
        <v>145</v>
      </c>
      <c r="E194" s="219" t="s">
        <v>1564</v>
      </c>
      <c r="F194" s="220" t="s">
        <v>1565</v>
      </c>
      <c r="G194" s="221" t="s">
        <v>323</v>
      </c>
      <c r="H194" s="222">
        <v>160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150</v>
      </c>
      <c r="AT194" s="229" t="s">
        <v>145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150</v>
      </c>
      <c r="BM194" s="229" t="s">
        <v>1566</v>
      </c>
    </row>
    <row r="195" s="2" customFormat="1" ht="16.5" customHeight="1">
      <c r="A195" s="38"/>
      <c r="B195" s="39"/>
      <c r="C195" s="218" t="s">
        <v>472</v>
      </c>
      <c r="D195" s="218" t="s">
        <v>145</v>
      </c>
      <c r="E195" s="219" t="s">
        <v>1567</v>
      </c>
      <c r="F195" s="220" t="s">
        <v>1568</v>
      </c>
      <c r="G195" s="221" t="s">
        <v>323</v>
      </c>
      <c r="H195" s="222">
        <v>10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150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150</v>
      </c>
      <c r="BM195" s="229" t="s">
        <v>1569</v>
      </c>
    </row>
    <row r="196" s="2" customFormat="1" ht="16.5" customHeight="1">
      <c r="A196" s="38"/>
      <c r="B196" s="39"/>
      <c r="C196" s="218" t="s">
        <v>318</v>
      </c>
      <c r="D196" s="218" t="s">
        <v>145</v>
      </c>
      <c r="E196" s="219" t="s">
        <v>1570</v>
      </c>
      <c r="F196" s="220" t="s">
        <v>1571</v>
      </c>
      <c r="G196" s="221" t="s">
        <v>323</v>
      </c>
      <c r="H196" s="222">
        <v>160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150</v>
      </c>
      <c r="AT196" s="229" t="s">
        <v>145</v>
      </c>
      <c r="AU196" s="229" t="s">
        <v>83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150</v>
      </c>
      <c r="BM196" s="229" t="s">
        <v>1572</v>
      </c>
    </row>
    <row r="197" s="2" customFormat="1" ht="16.5" customHeight="1">
      <c r="A197" s="38"/>
      <c r="B197" s="39"/>
      <c r="C197" s="218" t="s">
        <v>482</v>
      </c>
      <c r="D197" s="218" t="s">
        <v>145</v>
      </c>
      <c r="E197" s="219" t="s">
        <v>1573</v>
      </c>
      <c r="F197" s="220" t="s">
        <v>1574</v>
      </c>
      <c r="G197" s="221" t="s">
        <v>323</v>
      </c>
      <c r="H197" s="222">
        <v>570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150</v>
      </c>
      <c r="AT197" s="229" t="s">
        <v>145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150</v>
      </c>
      <c r="BM197" s="229" t="s">
        <v>1575</v>
      </c>
    </row>
    <row r="198" s="2" customFormat="1" ht="16.5" customHeight="1">
      <c r="A198" s="38"/>
      <c r="B198" s="39"/>
      <c r="C198" s="218" t="s">
        <v>324</v>
      </c>
      <c r="D198" s="218" t="s">
        <v>145</v>
      </c>
      <c r="E198" s="219" t="s">
        <v>1576</v>
      </c>
      <c r="F198" s="220" t="s">
        <v>1577</v>
      </c>
      <c r="G198" s="221" t="s">
        <v>323</v>
      </c>
      <c r="H198" s="222">
        <v>60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150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150</v>
      </c>
      <c r="BM198" s="229" t="s">
        <v>1578</v>
      </c>
    </row>
    <row r="199" s="2" customFormat="1" ht="16.5" customHeight="1">
      <c r="A199" s="38"/>
      <c r="B199" s="39"/>
      <c r="C199" s="218" t="s">
        <v>492</v>
      </c>
      <c r="D199" s="218" t="s">
        <v>145</v>
      </c>
      <c r="E199" s="219" t="s">
        <v>1579</v>
      </c>
      <c r="F199" s="220" t="s">
        <v>1580</v>
      </c>
      <c r="G199" s="221" t="s">
        <v>215</v>
      </c>
      <c r="H199" s="222">
        <v>850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150</v>
      </c>
      <c r="AT199" s="229" t="s">
        <v>145</v>
      </c>
      <c r="AU199" s="229" t="s">
        <v>83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150</v>
      </c>
      <c r="BM199" s="229" t="s">
        <v>1581</v>
      </c>
    </row>
    <row r="200" s="2" customFormat="1" ht="16.5" customHeight="1">
      <c r="A200" s="38"/>
      <c r="B200" s="39"/>
      <c r="C200" s="218" t="s">
        <v>331</v>
      </c>
      <c r="D200" s="218" t="s">
        <v>145</v>
      </c>
      <c r="E200" s="219" t="s">
        <v>1582</v>
      </c>
      <c r="F200" s="220" t="s">
        <v>1583</v>
      </c>
      <c r="G200" s="221" t="s">
        <v>215</v>
      </c>
      <c r="H200" s="222">
        <v>8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150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150</v>
      </c>
      <c r="BM200" s="229" t="s">
        <v>1584</v>
      </c>
    </row>
    <row r="201" s="2" customFormat="1" ht="16.5" customHeight="1">
      <c r="A201" s="38"/>
      <c r="B201" s="39"/>
      <c r="C201" s="218" t="s">
        <v>501</v>
      </c>
      <c r="D201" s="218" t="s">
        <v>145</v>
      </c>
      <c r="E201" s="219" t="s">
        <v>1585</v>
      </c>
      <c r="F201" s="220" t="s">
        <v>1586</v>
      </c>
      <c r="G201" s="221" t="s">
        <v>215</v>
      </c>
      <c r="H201" s="222">
        <v>2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150</v>
      </c>
      <c r="AT201" s="229" t="s">
        <v>145</v>
      </c>
      <c r="AU201" s="229" t="s">
        <v>83</v>
      </c>
      <c r="AY201" s="17" t="s">
        <v>143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150</v>
      </c>
      <c r="BM201" s="229" t="s">
        <v>1587</v>
      </c>
    </row>
    <row r="202" s="2" customFormat="1" ht="16.5" customHeight="1">
      <c r="A202" s="38"/>
      <c r="B202" s="39"/>
      <c r="C202" s="218" t="s">
        <v>336</v>
      </c>
      <c r="D202" s="218" t="s">
        <v>145</v>
      </c>
      <c r="E202" s="219" t="s">
        <v>1588</v>
      </c>
      <c r="F202" s="220" t="s">
        <v>1589</v>
      </c>
      <c r="G202" s="221" t="s">
        <v>215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150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150</v>
      </c>
      <c r="BM202" s="229" t="s">
        <v>1590</v>
      </c>
    </row>
    <row r="203" s="2" customFormat="1" ht="16.5" customHeight="1">
      <c r="A203" s="38"/>
      <c r="B203" s="39"/>
      <c r="C203" s="218" t="s">
        <v>516</v>
      </c>
      <c r="D203" s="218" t="s">
        <v>145</v>
      </c>
      <c r="E203" s="219" t="s">
        <v>1591</v>
      </c>
      <c r="F203" s="220" t="s">
        <v>1592</v>
      </c>
      <c r="G203" s="221" t="s">
        <v>215</v>
      </c>
      <c r="H203" s="222">
        <v>20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150</v>
      </c>
      <c r="AT203" s="229" t="s">
        <v>145</v>
      </c>
      <c r="AU203" s="229" t="s">
        <v>83</v>
      </c>
      <c r="AY203" s="17" t="s">
        <v>143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150</v>
      </c>
      <c r="BM203" s="229" t="s">
        <v>1593</v>
      </c>
    </row>
    <row r="204" s="2" customFormat="1" ht="16.5" customHeight="1">
      <c r="A204" s="38"/>
      <c r="B204" s="39"/>
      <c r="C204" s="218" t="s">
        <v>340</v>
      </c>
      <c r="D204" s="218" t="s">
        <v>145</v>
      </c>
      <c r="E204" s="219" t="s">
        <v>1594</v>
      </c>
      <c r="F204" s="220" t="s">
        <v>1595</v>
      </c>
      <c r="G204" s="221" t="s">
        <v>215</v>
      </c>
      <c r="H204" s="222">
        <v>10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150</v>
      </c>
      <c r="AT204" s="229" t="s">
        <v>145</v>
      </c>
      <c r="AU204" s="229" t="s">
        <v>83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150</v>
      </c>
      <c r="BM204" s="229" t="s">
        <v>1596</v>
      </c>
    </row>
    <row r="205" s="2" customFormat="1" ht="16.5" customHeight="1">
      <c r="A205" s="38"/>
      <c r="B205" s="39"/>
      <c r="C205" s="218" t="s">
        <v>528</v>
      </c>
      <c r="D205" s="218" t="s">
        <v>145</v>
      </c>
      <c r="E205" s="219" t="s">
        <v>1597</v>
      </c>
      <c r="F205" s="220" t="s">
        <v>1598</v>
      </c>
      <c r="G205" s="221" t="s">
        <v>215</v>
      </c>
      <c r="H205" s="222">
        <v>8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150</v>
      </c>
      <c r="AT205" s="229" t="s">
        <v>145</v>
      </c>
      <c r="AU205" s="229" t="s">
        <v>83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150</v>
      </c>
      <c r="BM205" s="229" t="s">
        <v>1599</v>
      </c>
    </row>
    <row r="206" s="2" customFormat="1" ht="16.5" customHeight="1">
      <c r="A206" s="38"/>
      <c r="B206" s="39"/>
      <c r="C206" s="218" t="s">
        <v>345</v>
      </c>
      <c r="D206" s="218" t="s">
        <v>145</v>
      </c>
      <c r="E206" s="219" t="s">
        <v>1600</v>
      </c>
      <c r="F206" s="220" t="s">
        <v>1601</v>
      </c>
      <c r="G206" s="221" t="s">
        <v>215</v>
      </c>
      <c r="H206" s="222">
        <v>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150</v>
      </c>
      <c r="AT206" s="229" t="s">
        <v>145</v>
      </c>
      <c r="AU206" s="229" t="s">
        <v>83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150</v>
      </c>
      <c r="BM206" s="229" t="s">
        <v>1602</v>
      </c>
    </row>
    <row r="207" s="2" customFormat="1" ht="16.5" customHeight="1">
      <c r="A207" s="38"/>
      <c r="B207" s="39"/>
      <c r="C207" s="218" t="s">
        <v>540</v>
      </c>
      <c r="D207" s="218" t="s">
        <v>145</v>
      </c>
      <c r="E207" s="219" t="s">
        <v>1603</v>
      </c>
      <c r="F207" s="220" t="s">
        <v>1604</v>
      </c>
      <c r="G207" s="221" t="s">
        <v>215</v>
      </c>
      <c r="H207" s="222">
        <v>2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150</v>
      </c>
      <c r="AT207" s="229" t="s">
        <v>145</v>
      </c>
      <c r="AU207" s="229" t="s">
        <v>83</v>
      </c>
      <c r="AY207" s="17" t="s">
        <v>143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150</v>
      </c>
      <c r="BM207" s="229" t="s">
        <v>1605</v>
      </c>
    </row>
    <row r="208" s="2" customFormat="1" ht="16.5" customHeight="1">
      <c r="A208" s="38"/>
      <c r="B208" s="39"/>
      <c r="C208" s="218" t="s">
        <v>350</v>
      </c>
      <c r="D208" s="218" t="s">
        <v>145</v>
      </c>
      <c r="E208" s="219" t="s">
        <v>1606</v>
      </c>
      <c r="F208" s="220" t="s">
        <v>1607</v>
      </c>
      <c r="G208" s="221" t="s">
        <v>215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150</v>
      </c>
      <c r="AT208" s="229" t="s">
        <v>145</v>
      </c>
      <c r="AU208" s="229" t="s">
        <v>83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150</v>
      </c>
      <c r="BM208" s="229" t="s">
        <v>1608</v>
      </c>
    </row>
    <row r="209" s="2" customFormat="1" ht="16.5" customHeight="1">
      <c r="A209" s="38"/>
      <c r="B209" s="39"/>
      <c r="C209" s="218" t="s">
        <v>553</v>
      </c>
      <c r="D209" s="218" t="s">
        <v>145</v>
      </c>
      <c r="E209" s="219" t="s">
        <v>1609</v>
      </c>
      <c r="F209" s="220" t="s">
        <v>1610</v>
      </c>
      <c r="G209" s="221" t="s">
        <v>215</v>
      </c>
      <c r="H209" s="222">
        <v>3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150</v>
      </c>
      <c r="AT209" s="229" t="s">
        <v>145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150</v>
      </c>
      <c r="BM209" s="229" t="s">
        <v>1611</v>
      </c>
    </row>
    <row r="210" s="2" customFormat="1" ht="16.5" customHeight="1">
      <c r="A210" s="38"/>
      <c r="B210" s="39"/>
      <c r="C210" s="218" t="s">
        <v>358</v>
      </c>
      <c r="D210" s="218" t="s">
        <v>145</v>
      </c>
      <c r="E210" s="219" t="s">
        <v>1612</v>
      </c>
      <c r="F210" s="220" t="s">
        <v>1613</v>
      </c>
      <c r="G210" s="221" t="s">
        <v>215</v>
      </c>
      <c r="H210" s="222">
        <v>1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150</v>
      </c>
      <c r="AT210" s="229" t="s">
        <v>145</v>
      </c>
      <c r="AU210" s="229" t="s">
        <v>83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150</v>
      </c>
      <c r="BM210" s="229" t="s">
        <v>1614</v>
      </c>
    </row>
    <row r="211" s="2" customFormat="1" ht="16.5" customHeight="1">
      <c r="A211" s="38"/>
      <c r="B211" s="39"/>
      <c r="C211" s="218" t="s">
        <v>571</v>
      </c>
      <c r="D211" s="218" t="s">
        <v>145</v>
      </c>
      <c r="E211" s="219" t="s">
        <v>1615</v>
      </c>
      <c r="F211" s="220" t="s">
        <v>1616</v>
      </c>
      <c r="G211" s="221" t="s">
        <v>215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150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150</v>
      </c>
      <c r="BM211" s="229" t="s">
        <v>1617</v>
      </c>
    </row>
    <row r="212" s="2" customFormat="1" ht="16.5" customHeight="1">
      <c r="A212" s="38"/>
      <c r="B212" s="39"/>
      <c r="C212" s="218" t="s">
        <v>362</v>
      </c>
      <c r="D212" s="218" t="s">
        <v>145</v>
      </c>
      <c r="E212" s="219" t="s">
        <v>1618</v>
      </c>
      <c r="F212" s="220" t="s">
        <v>1619</v>
      </c>
      <c r="G212" s="221" t="s">
        <v>215</v>
      </c>
      <c r="H212" s="222">
        <v>1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150</v>
      </c>
      <c r="AT212" s="229" t="s">
        <v>145</v>
      </c>
      <c r="AU212" s="229" t="s">
        <v>83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150</v>
      </c>
      <c r="BM212" s="229" t="s">
        <v>1620</v>
      </c>
    </row>
    <row r="213" s="2" customFormat="1" ht="16.5" customHeight="1">
      <c r="A213" s="38"/>
      <c r="B213" s="39"/>
      <c r="C213" s="218" t="s">
        <v>587</v>
      </c>
      <c r="D213" s="218" t="s">
        <v>145</v>
      </c>
      <c r="E213" s="219" t="s">
        <v>1621</v>
      </c>
      <c r="F213" s="220" t="s">
        <v>1622</v>
      </c>
      <c r="G213" s="221" t="s">
        <v>215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150</v>
      </c>
      <c r="AT213" s="229" t="s">
        <v>145</v>
      </c>
      <c r="AU213" s="229" t="s">
        <v>83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150</v>
      </c>
      <c r="BM213" s="229" t="s">
        <v>1623</v>
      </c>
    </row>
    <row r="214" s="2" customFormat="1" ht="16.5" customHeight="1">
      <c r="A214" s="38"/>
      <c r="B214" s="39"/>
      <c r="C214" s="218" t="s">
        <v>377</v>
      </c>
      <c r="D214" s="218" t="s">
        <v>145</v>
      </c>
      <c r="E214" s="219" t="s">
        <v>1624</v>
      </c>
      <c r="F214" s="220" t="s">
        <v>1625</v>
      </c>
      <c r="G214" s="221" t="s">
        <v>215</v>
      </c>
      <c r="H214" s="222">
        <v>22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150</v>
      </c>
      <c r="AT214" s="229" t="s">
        <v>145</v>
      </c>
      <c r="AU214" s="229" t="s">
        <v>83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150</v>
      </c>
      <c r="BM214" s="229" t="s">
        <v>1626</v>
      </c>
    </row>
    <row r="215" s="2" customFormat="1" ht="16.5" customHeight="1">
      <c r="A215" s="38"/>
      <c r="B215" s="39"/>
      <c r="C215" s="218" t="s">
        <v>596</v>
      </c>
      <c r="D215" s="218" t="s">
        <v>145</v>
      </c>
      <c r="E215" s="219" t="s">
        <v>1627</v>
      </c>
      <c r="F215" s="220" t="s">
        <v>1628</v>
      </c>
      <c r="G215" s="221" t="s">
        <v>215</v>
      </c>
      <c r="H215" s="222">
        <v>13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150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150</v>
      </c>
      <c r="BM215" s="229" t="s">
        <v>1629</v>
      </c>
    </row>
    <row r="216" s="2" customFormat="1" ht="16.5" customHeight="1">
      <c r="A216" s="38"/>
      <c r="B216" s="39"/>
      <c r="C216" s="218" t="s">
        <v>381</v>
      </c>
      <c r="D216" s="218" t="s">
        <v>145</v>
      </c>
      <c r="E216" s="219" t="s">
        <v>1630</v>
      </c>
      <c r="F216" s="220" t="s">
        <v>1631</v>
      </c>
      <c r="G216" s="221" t="s">
        <v>215</v>
      </c>
      <c r="H216" s="222">
        <v>1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150</v>
      </c>
      <c r="AT216" s="229" t="s">
        <v>145</v>
      </c>
      <c r="AU216" s="229" t="s">
        <v>83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150</v>
      </c>
      <c r="BM216" s="229" t="s">
        <v>1632</v>
      </c>
    </row>
    <row r="217" s="2" customFormat="1" ht="16.5" customHeight="1">
      <c r="A217" s="38"/>
      <c r="B217" s="39"/>
      <c r="C217" s="218" t="s">
        <v>606</v>
      </c>
      <c r="D217" s="218" t="s">
        <v>145</v>
      </c>
      <c r="E217" s="219" t="s">
        <v>1633</v>
      </c>
      <c r="F217" s="220" t="s">
        <v>1634</v>
      </c>
      <c r="G217" s="221" t="s">
        <v>215</v>
      </c>
      <c r="H217" s="222">
        <v>3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150</v>
      </c>
      <c r="AT217" s="229" t="s">
        <v>145</v>
      </c>
      <c r="AU217" s="229" t="s">
        <v>83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150</v>
      </c>
      <c r="BM217" s="229" t="s">
        <v>1635</v>
      </c>
    </row>
    <row r="218" s="2" customFormat="1" ht="16.5" customHeight="1">
      <c r="A218" s="38"/>
      <c r="B218" s="39"/>
      <c r="C218" s="218" t="s">
        <v>387</v>
      </c>
      <c r="D218" s="218" t="s">
        <v>145</v>
      </c>
      <c r="E218" s="219" t="s">
        <v>1636</v>
      </c>
      <c r="F218" s="220" t="s">
        <v>1637</v>
      </c>
      <c r="G218" s="221" t="s">
        <v>215</v>
      </c>
      <c r="H218" s="222">
        <v>18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150</v>
      </c>
      <c r="AT218" s="229" t="s">
        <v>145</v>
      </c>
      <c r="AU218" s="229" t="s">
        <v>83</v>
      </c>
      <c r="AY218" s="17" t="s">
        <v>143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150</v>
      </c>
      <c r="BM218" s="229" t="s">
        <v>1638</v>
      </c>
    </row>
    <row r="219" s="2" customFormat="1" ht="16.5" customHeight="1">
      <c r="A219" s="38"/>
      <c r="B219" s="39"/>
      <c r="C219" s="218" t="s">
        <v>621</v>
      </c>
      <c r="D219" s="218" t="s">
        <v>145</v>
      </c>
      <c r="E219" s="219" t="s">
        <v>1639</v>
      </c>
      <c r="F219" s="220" t="s">
        <v>1640</v>
      </c>
      <c r="G219" s="221" t="s">
        <v>215</v>
      </c>
      <c r="H219" s="222">
        <v>68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150</v>
      </c>
      <c r="AT219" s="229" t="s">
        <v>145</v>
      </c>
      <c r="AU219" s="229" t="s">
        <v>83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150</v>
      </c>
      <c r="BM219" s="229" t="s">
        <v>1641</v>
      </c>
    </row>
    <row r="220" s="2" customFormat="1" ht="16.5" customHeight="1">
      <c r="A220" s="38"/>
      <c r="B220" s="39"/>
      <c r="C220" s="218" t="s">
        <v>391</v>
      </c>
      <c r="D220" s="218" t="s">
        <v>145</v>
      </c>
      <c r="E220" s="219" t="s">
        <v>1642</v>
      </c>
      <c r="F220" s="220" t="s">
        <v>1643</v>
      </c>
      <c r="G220" s="221" t="s">
        <v>215</v>
      </c>
      <c r="H220" s="222">
        <v>12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150</v>
      </c>
      <c r="AT220" s="229" t="s">
        <v>145</v>
      </c>
      <c r="AU220" s="229" t="s">
        <v>83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150</v>
      </c>
      <c r="BM220" s="229" t="s">
        <v>1644</v>
      </c>
    </row>
    <row r="221" s="2" customFormat="1" ht="16.5" customHeight="1">
      <c r="A221" s="38"/>
      <c r="B221" s="39"/>
      <c r="C221" s="218" t="s">
        <v>632</v>
      </c>
      <c r="D221" s="218" t="s">
        <v>145</v>
      </c>
      <c r="E221" s="219" t="s">
        <v>1645</v>
      </c>
      <c r="F221" s="220" t="s">
        <v>1646</v>
      </c>
      <c r="G221" s="221" t="s">
        <v>215</v>
      </c>
      <c r="H221" s="222">
        <v>5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150</v>
      </c>
      <c r="AT221" s="229" t="s">
        <v>145</v>
      </c>
      <c r="AU221" s="229" t="s">
        <v>83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150</v>
      </c>
      <c r="BM221" s="229" t="s">
        <v>1647</v>
      </c>
    </row>
    <row r="222" s="12" customFormat="1" ht="22.8" customHeight="1">
      <c r="A222" s="12"/>
      <c r="B222" s="202"/>
      <c r="C222" s="203"/>
      <c r="D222" s="204" t="s">
        <v>72</v>
      </c>
      <c r="E222" s="216" t="s">
        <v>1648</v>
      </c>
      <c r="F222" s="216" t="s">
        <v>1649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SUM(P223:P236)</f>
        <v>0</v>
      </c>
      <c r="Q222" s="210"/>
      <c r="R222" s="211">
        <f>SUM(R223:R236)</f>
        <v>0</v>
      </c>
      <c r="S222" s="210"/>
      <c r="T222" s="212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81</v>
      </c>
      <c r="AT222" s="214" t="s">
        <v>72</v>
      </c>
      <c r="AU222" s="214" t="s">
        <v>81</v>
      </c>
      <c r="AY222" s="213" t="s">
        <v>143</v>
      </c>
      <c r="BK222" s="215">
        <f>SUM(BK223:BK236)</f>
        <v>0</v>
      </c>
    </row>
    <row r="223" s="2" customFormat="1" ht="16.5" customHeight="1">
      <c r="A223" s="38"/>
      <c r="B223" s="39"/>
      <c r="C223" s="218" t="s">
        <v>396</v>
      </c>
      <c r="D223" s="218" t="s">
        <v>145</v>
      </c>
      <c r="E223" s="219" t="s">
        <v>1650</v>
      </c>
      <c r="F223" s="220" t="s">
        <v>1651</v>
      </c>
      <c r="G223" s="221" t="s">
        <v>1652</v>
      </c>
      <c r="H223" s="222">
        <v>0.01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150</v>
      </c>
      <c r="AT223" s="229" t="s">
        <v>145</v>
      </c>
      <c r="AU223" s="229" t="s">
        <v>83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150</v>
      </c>
      <c r="BM223" s="229" t="s">
        <v>1653</v>
      </c>
    </row>
    <row r="224" s="2" customFormat="1" ht="16.5" customHeight="1">
      <c r="A224" s="38"/>
      <c r="B224" s="39"/>
      <c r="C224" s="218" t="s">
        <v>641</v>
      </c>
      <c r="D224" s="218" t="s">
        <v>145</v>
      </c>
      <c r="E224" s="219" t="s">
        <v>1654</v>
      </c>
      <c r="F224" s="220" t="s">
        <v>1655</v>
      </c>
      <c r="G224" s="221" t="s">
        <v>323</v>
      </c>
      <c r="H224" s="222">
        <v>10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150</v>
      </c>
      <c r="AT224" s="229" t="s">
        <v>145</v>
      </c>
      <c r="AU224" s="229" t="s">
        <v>83</v>
      </c>
      <c r="AY224" s="17" t="s">
        <v>143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150</v>
      </c>
      <c r="BM224" s="229" t="s">
        <v>1656</v>
      </c>
    </row>
    <row r="225" s="2" customFormat="1" ht="16.5" customHeight="1">
      <c r="A225" s="38"/>
      <c r="B225" s="39"/>
      <c r="C225" s="218" t="s">
        <v>400</v>
      </c>
      <c r="D225" s="218" t="s">
        <v>145</v>
      </c>
      <c r="E225" s="219" t="s">
        <v>1657</v>
      </c>
      <c r="F225" s="220" t="s">
        <v>1658</v>
      </c>
      <c r="G225" s="221" t="s">
        <v>148</v>
      </c>
      <c r="H225" s="222">
        <v>2.7999999999999998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150</v>
      </c>
      <c r="AT225" s="229" t="s">
        <v>145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150</v>
      </c>
      <c r="BM225" s="229" t="s">
        <v>1659</v>
      </c>
    </row>
    <row r="226" s="2" customFormat="1" ht="16.5" customHeight="1">
      <c r="A226" s="38"/>
      <c r="B226" s="39"/>
      <c r="C226" s="218" t="s">
        <v>654</v>
      </c>
      <c r="D226" s="218" t="s">
        <v>145</v>
      </c>
      <c r="E226" s="219" t="s">
        <v>1660</v>
      </c>
      <c r="F226" s="220" t="s">
        <v>1661</v>
      </c>
      <c r="G226" s="221" t="s">
        <v>323</v>
      </c>
      <c r="H226" s="222">
        <v>10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150</v>
      </c>
      <c r="AT226" s="229" t="s">
        <v>145</v>
      </c>
      <c r="AU226" s="229" t="s">
        <v>83</v>
      </c>
      <c r="AY226" s="17" t="s">
        <v>143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150</v>
      </c>
      <c r="BM226" s="229" t="s">
        <v>1662</v>
      </c>
    </row>
    <row r="227" s="2" customFormat="1" ht="16.5" customHeight="1">
      <c r="A227" s="38"/>
      <c r="B227" s="39"/>
      <c r="C227" s="218" t="s">
        <v>405</v>
      </c>
      <c r="D227" s="218" t="s">
        <v>145</v>
      </c>
      <c r="E227" s="219" t="s">
        <v>1663</v>
      </c>
      <c r="F227" s="220" t="s">
        <v>1664</v>
      </c>
      <c r="G227" s="221" t="s">
        <v>323</v>
      </c>
      <c r="H227" s="222">
        <v>10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150</v>
      </c>
      <c r="AT227" s="229" t="s">
        <v>145</v>
      </c>
      <c r="AU227" s="229" t="s">
        <v>83</v>
      </c>
      <c r="AY227" s="17" t="s">
        <v>143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150</v>
      </c>
      <c r="BM227" s="229" t="s">
        <v>1665</v>
      </c>
    </row>
    <row r="228" s="2" customFormat="1" ht="16.5" customHeight="1">
      <c r="A228" s="38"/>
      <c r="B228" s="39"/>
      <c r="C228" s="218" t="s">
        <v>661</v>
      </c>
      <c r="D228" s="218" t="s">
        <v>145</v>
      </c>
      <c r="E228" s="219" t="s">
        <v>1666</v>
      </c>
      <c r="F228" s="220" t="s">
        <v>1667</v>
      </c>
      <c r="G228" s="221" t="s">
        <v>215</v>
      </c>
      <c r="H228" s="222">
        <v>1715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150</v>
      </c>
      <c r="AT228" s="229" t="s">
        <v>145</v>
      </c>
      <c r="AU228" s="229" t="s">
        <v>83</v>
      </c>
      <c r="AY228" s="17" t="s">
        <v>143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150</v>
      </c>
      <c r="BM228" s="229" t="s">
        <v>1668</v>
      </c>
    </row>
    <row r="229" s="2" customFormat="1" ht="16.5" customHeight="1">
      <c r="A229" s="38"/>
      <c r="B229" s="39"/>
      <c r="C229" s="218" t="s">
        <v>410</v>
      </c>
      <c r="D229" s="218" t="s">
        <v>145</v>
      </c>
      <c r="E229" s="219" t="s">
        <v>1669</v>
      </c>
      <c r="F229" s="220" t="s">
        <v>1670</v>
      </c>
      <c r="G229" s="221" t="s">
        <v>215</v>
      </c>
      <c r="H229" s="222">
        <v>80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150</v>
      </c>
      <c r="AT229" s="229" t="s">
        <v>145</v>
      </c>
      <c r="AU229" s="229" t="s">
        <v>83</v>
      </c>
      <c r="AY229" s="17" t="s">
        <v>143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150</v>
      </c>
      <c r="BM229" s="229" t="s">
        <v>1671</v>
      </c>
    </row>
    <row r="230" s="2" customFormat="1" ht="16.5" customHeight="1">
      <c r="A230" s="38"/>
      <c r="B230" s="39"/>
      <c r="C230" s="218" t="s">
        <v>668</v>
      </c>
      <c r="D230" s="218" t="s">
        <v>145</v>
      </c>
      <c r="E230" s="219" t="s">
        <v>1672</v>
      </c>
      <c r="F230" s="220" t="s">
        <v>1673</v>
      </c>
      <c r="G230" s="221" t="s">
        <v>215</v>
      </c>
      <c r="H230" s="222">
        <v>44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150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150</v>
      </c>
      <c r="BM230" s="229" t="s">
        <v>1674</v>
      </c>
    </row>
    <row r="231" s="2" customFormat="1" ht="16.5" customHeight="1">
      <c r="A231" s="38"/>
      <c r="B231" s="39"/>
      <c r="C231" s="218" t="s">
        <v>416</v>
      </c>
      <c r="D231" s="218" t="s">
        <v>145</v>
      </c>
      <c r="E231" s="219" t="s">
        <v>1675</v>
      </c>
      <c r="F231" s="220" t="s">
        <v>1676</v>
      </c>
      <c r="G231" s="221" t="s">
        <v>215</v>
      </c>
      <c r="H231" s="222">
        <v>21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150</v>
      </c>
      <c r="AT231" s="229" t="s">
        <v>145</v>
      </c>
      <c r="AU231" s="229" t="s">
        <v>83</v>
      </c>
      <c r="AY231" s="17" t="s">
        <v>143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150</v>
      </c>
      <c r="BM231" s="229" t="s">
        <v>1677</v>
      </c>
    </row>
    <row r="232" s="2" customFormat="1" ht="16.5" customHeight="1">
      <c r="A232" s="38"/>
      <c r="B232" s="39"/>
      <c r="C232" s="218" t="s">
        <v>677</v>
      </c>
      <c r="D232" s="218" t="s">
        <v>145</v>
      </c>
      <c r="E232" s="219" t="s">
        <v>1678</v>
      </c>
      <c r="F232" s="220" t="s">
        <v>1679</v>
      </c>
      <c r="G232" s="221" t="s">
        <v>215</v>
      </c>
      <c r="H232" s="222">
        <v>64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150</v>
      </c>
      <c r="AT232" s="229" t="s">
        <v>145</v>
      </c>
      <c r="AU232" s="229" t="s">
        <v>83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150</v>
      </c>
      <c r="BM232" s="229" t="s">
        <v>1680</v>
      </c>
    </row>
    <row r="233" s="2" customFormat="1" ht="16.5" customHeight="1">
      <c r="A233" s="38"/>
      <c r="B233" s="39"/>
      <c r="C233" s="218" t="s">
        <v>421</v>
      </c>
      <c r="D233" s="218" t="s">
        <v>145</v>
      </c>
      <c r="E233" s="219" t="s">
        <v>1681</v>
      </c>
      <c r="F233" s="220" t="s">
        <v>1682</v>
      </c>
      <c r="G233" s="221" t="s">
        <v>215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150</v>
      </c>
      <c r="AT233" s="229" t="s">
        <v>145</v>
      </c>
      <c r="AU233" s="229" t="s">
        <v>83</v>
      </c>
      <c r="AY233" s="17" t="s">
        <v>143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150</v>
      </c>
      <c r="BM233" s="229" t="s">
        <v>1683</v>
      </c>
    </row>
    <row r="234" s="2" customFormat="1" ht="16.5" customHeight="1">
      <c r="A234" s="38"/>
      <c r="B234" s="39"/>
      <c r="C234" s="218" t="s">
        <v>688</v>
      </c>
      <c r="D234" s="218" t="s">
        <v>145</v>
      </c>
      <c r="E234" s="219" t="s">
        <v>1684</v>
      </c>
      <c r="F234" s="220" t="s">
        <v>1685</v>
      </c>
      <c r="G234" s="221" t="s">
        <v>215</v>
      </c>
      <c r="H234" s="222">
        <v>1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150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150</v>
      </c>
      <c r="BM234" s="229" t="s">
        <v>1686</v>
      </c>
    </row>
    <row r="235" s="2" customFormat="1" ht="16.5" customHeight="1">
      <c r="A235" s="38"/>
      <c r="B235" s="39"/>
      <c r="C235" s="218" t="s">
        <v>427</v>
      </c>
      <c r="D235" s="218" t="s">
        <v>145</v>
      </c>
      <c r="E235" s="219" t="s">
        <v>1687</v>
      </c>
      <c r="F235" s="220" t="s">
        <v>1688</v>
      </c>
      <c r="G235" s="221" t="s">
        <v>323</v>
      </c>
      <c r="H235" s="222">
        <v>194.5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150</v>
      </c>
      <c r="AT235" s="229" t="s">
        <v>145</v>
      </c>
      <c r="AU235" s="229" t="s">
        <v>83</v>
      </c>
      <c r="AY235" s="17" t="s">
        <v>143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150</v>
      </c>
      <c r="BM235" s="229" t="s">
        <v>1689</v>
      </c>
    </row>
    <row r="236" s="2" customFormat="1" ht="16.5" customHeight="1">
      <c r="A236" s="38"/>
      <c r="B236" s="39"/>
      <c r="C236" s="218" t="s">
        <v>698</v>
      </c>
      <c r="D236" s="218" t="s">
        <v>145</v>
      </c>
      <c r="E236" s="219" t="s">
        <v>1690</v>
      </c>
      <c r="F236" s="220" t="s">
        <v>1691</v>
      </c>
      <c r="G236" s="221" t="s">
        <v>323</v>
      </c>
      <c r="H236" s="222">
        <v>10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150</v>
      </c>
      <c r="AT236" s="229" t="s">
        <v>145</v>
      </c>
      <c r="AU236" s="229" t="s">
        <v>83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150</v>
      </c>
      <c r="BM236" s="229" t="s">
        <v>1692</v>
      </c>
    </row>
    <row r="237" s="12" customFormat="1" ht="22.8" customHeight="1">
      <c r="A237" s="12"/>
      <c r="B237" s="202"/>
      <c r="C237" s="203"/>
      <c r="D237" s="204" t="s">
        <v>72</v>
      </c>
      <c r="E237" s="216" t="s">
        <v>1693</v>
      </c>
      <c r="F237" s="216" t="s">
        <v>1694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SUM(P238:P250)</f>
        <v>0</v>
      </c>
      <c r="Q237" s="210"/>
      <c r="R237" s="211">
        <f>SUM(R238:R250)</f>
        <v>0</v>
      </c>
      <c r="S237" s="210"/>
      <c r="T237" s="212">
        <f>SUM(T238:T250)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81</v>
      </c>
      <c r="AT237" s="214" t="s">
        <v>72</v>
      </c>
      <c r="AU237" s="214" t="s">
        <v>81</v>
      </c>
      <c r="AY237" s="213" t="s">
        <v>143</v>
      </c>
      <c r="BK237" s="215">
        <f>SUM(BK238:BK250)</f>
        <v>0</v>
      </c>
    </row>
    <row r="238" s="2" customFormat="1" ht="16.5" customHeight="1">
      <c r="A238" s="38"/>
      <c r="B238" s="39"/>
      <c r="C238" s="218" t="s">
        <v>432</v>
      </c>
      <c r="D238" s="218" t="s">
        <v>145</v>
      </c>
      <c r="E238" s="219" t="s">
        <v>1695</v>
      </c>
      <c r="F238" s="220" t="s">
        <v>1696</v>
      </c>
      <c r="G238" s="221" t="s">
        <v>215</v>
      </c>
      <c r="H238" s="222">
        <v>3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150</v>
      </c>
      <c r="AT238" s="229" t="s">
        <v>145</v>
      </c>
      <c r="AU238" s="229" t="s">
        <v>83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150</v>
      </c>
      <c r="BM238" s="229" t="s">
        <v>1697</v>
      </c>
    </row>
    <row r="239" s="2" customFormat="1" ht="16.5" customHeight="1">
      <c r="A239" s="38"/>
      <c r="B239" s="39"/>
      <c r="C239" s="218" t="s">
        <v>708</v>
      </c>
      <c r="D239" s="218" t="s">
        <v>145</v>
      </c>
      <c r="E239" s="219" t="s">
        <v>1698</v>
      </c>
      <c r="F239" s="220" t="s">
        <v>1699</v>
      </c>
      <c r="G239" s="221" t="s">
        <v>215</v>
      </c>
      <c r="H239" s="222">
        <v>24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150</v>
      </c>
      <c r="AT239" s="229" t="s">
        <v>145</v>
      </c>
      <c r="AU239" s="229" t="s">
        <v>83</v>
      </c>
      <c r="AY239" s="17" t="s">
        <v>143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150</v>
      </c>
      <c r="BM239" s="229" t="s">
        <v>1700</v>
      </c>
    </row>
    <row r="240" s="2" customFormat="1" ht="16.5" customHeight="1">
      <c r="A240" s="38"/>
      <c r="B240" s="39"/>
      <c r="C240" s="218" t="s">
        <v>437</v>
      </c>
      <c r="D240" s="218" t="s">
        <v>145</v>
      </c>
      <c r="E240" s="219" t="s">
        <v>1701</v>
      </c>
      <c r="F240" s="220" t="s">
        <v>1702</v>
      </c>
      <c r="G240" s="221" t="s">
        <v>215</v>
      </c>
      <c r="H240" s="222">
        <v>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150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150</v>
      </c>
      <c r="BM240" s="229" t="s">
        <v>1703</v>
      </c>
    </row>
    <row r="241" s="2" customFormat="1" ht="21.75" customHeight="1">
      <c r="A241" s="38"/>
      <c r="B241" s="39"/>
      <c r="C241" s="218" t="s">
        <v>720</v>
      </c>
      <c r="D241" s="218" t="s">
        <v>145</v>
      </c>
      <c r="E241" s="219" t="s">
        <v>1704</v>
      </c>
      <c r="F241" s="220" t="s">
        <v>1705</v>
      </c>
      <c r="G241" s="221" t="s">
        <v>215</v>
      </c>
      <c r="H241" s="222">
        <v>1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150</v>
      </c>
      <c r="AT241" s="229" t="s">
        <v>145</v>
      </c>
      <c r="AU241" s="229" t="s">
        <v>83</v>
      </c>
      <c r="AY241" s="17" t="s">
        <v>143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150</v>
      </c>
      <c r="BM241" s="229" t="s">
        <v>1706</v>
      </c>
    </row>
    <row r="242" s="2" customFormat="1" ht="16.5" customHeight="1">
      <c r="A242" s="38"/>
      <c r="B242" s="39"/>
      <c r="C242" s="218" t="s">
        <v>443</v>
      </c>
      <c r="D242" s="218" t="s">
        <v>145</v>
      </c>
      <c r="E242" s="219" t="s">
        <v>1707</v>
      </c>
      <c r="F242" s="220" t="s">
        <v>1708</v>
      </c>
      <c r="G242" s="221" t="s">
        <v>215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150</v>
      </c>
      <c r="AT242" s="229" t="s">
        <v>145</v>
      </c>
      <c r="AU242" s="229" t="s">
        <v>83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150</v>
      </c>
      <c r="BM242" s="229" t="s">
        <v>1709</v>
      </c>
    </row>
    <row r="243" s="2" customFormat="1" ht="16.5" customHeight="1">
      <c r="A243" s="38"/>
      <c r="B243" s="39"/>
      <c r="C243" s="218" t="s">
        <v>729</v>
      </c>
      <c r="D243" s="218" t="s">
        <v>145</v>
      </c>
      <c r="E243" s="219" t="s">
        <v>1710</v>
      </c>
      <c r="F243" s="220" t="s">
        <v>1711</v>
      </c>
      <c r="G243" s="221" t="s">
        <v>215</v>
      </c>
      <c r="H243" s="222">
        <v>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150</v>
      </c>
      <c r="AT243" s="229" t="s">
        <v>145</v>
      </c>
      <c r="AU243" s="229" t="s">
        <v>83</v>
      </c>
      <c r="AY243" s="17" t="s">
        <v>143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150</v>
      </c>
      <c r="BM243" s="229" t="s">
        <v>1712</v>
      </c>
    </row>
    <row r="244" s="2" customFormat="1" ht="16.5" customHeight="1">
      <c r="A244" s="38"/>
      <c r="B244" s="39"/>
      <c r="C244" s="218" t="s">
        <v>448</v>
      </c>
      <c r="D244" s="218" t="s">
        <v>145</v>
      </c>
      <c r="E244" s="219" t="s">
        <v>1713</v>
      </c>
      <c r="F244" s="220" t="s">
        <v>1714</v>
      </c>
      <c r="G244" s="221" t="s">
        <v>215</v>
      </c>
      <c r="H244" s="222">
        <v>1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150</v>
      </c>
      <c r="AT244" s="229" t="s">
        <v>145</v>
      </c>
      <c r="AU244" s="229" t="s">
        <v>83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150</v>
      </c>
      <c r="BM244" s="229" t="s">
        <v>1715</v>
      </c>
    </row>
    <row r="245" s="2" customFormat="1" ht="16.5" customHeight="1">
      <c r="A245" s="38"/>
      <c r="B245" s="39"/>
      <c r="C245" s="218" t="s">
        <v>740</v>
      </c>
      <c r="D245" s="218" t="s">
        <v>145</v>
      </c>
      <c r="E245" s="219" t="s">
        <v>1716</v>
      </c>
      <c r="F245" s="220" t="s">
        <v>1717</v>
      </c>
      <c r="G245" s="221" t="s">
        <v>215</v>
      </c>
      <c r="H245" s="222">
        <v>1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150</v>
      </c>
      <c r="AT245" s="229" t="s">
        <v>145</v>
      </c>
      <c r="AU245" s="229" t="s">
        <v>83</v>
      </c>
      <c r="AY245" s="17" t="s">
        <v>143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150</v>
      </c>
      <c r="BM245" s="229" t="s">
        <v>1718</v>
      </c>
    </row>
    <row r="246" s="2" customFormat="1" ht="16.5" customHeight="1">
      <c r="A246" s="38"/>
      <c r="B246" s="39"/>
      <c r="C246" s="218" t="s">
        <v>451</v>
      </c>
      <c r="D246" s="218" t="s">
        <v>145</v>
      </c>
      <c r="E246" s="219" t="s">
        <v>1719</v>
      </c>
      <c r="F246" s="220" t="s">
        <v>1720</v>
      </c>
      <c r="G246" s="221" t="s">
        <v>215</v>
      </c>
      <c r="H246" s="222">
        <v>1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150</v>
      </c>
      <c r="AT246" s="229" t="s">
        <v>145</v>
      </c>
      <c r="AU246" s="229" t="s">
        <v>83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150</v>
      </c>
      <c r="BM246" s="229" t="s">
        <v>1721</v>
      </c>
    </row>
    <row r="247" s="2" customFormat="1" ht="16.5" customHeight="1">
      <c r="A247" s="38"/>
      <c r="B247" s="39"/>
      <c r="C247" s="218" t="s">
        <v>752</v>
      </c>
      <c r="D247" s="218" t="s">
        <v>145</v>
      </c>
      <c r="E247" s="219" t="s">
        <v>1722</v>
      </c>
      <c r="F247" s="220" t="s">
        <v>1723</v>
      </c>
      <c r="G247" s="221" t="s">
        <v>215</v>
      </c>
      <c r="H247" s="222">
        <v>12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150</v>
      </c>
      <c r="AT247" s="229" t="s">
        <v>145</v>
      </c>
      <c r="AU247" s="229" t="s">
        <v>83</v>
      </c>
      <c r="AY247" s="17" t="s">
        <v>143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150</v>
      </c>
      <c r="BM247" s="229" t="s">
        <v>1724</v>
      </c>
    </row>
    <row r="248" s="2" customFormat="1" ht="16.5" customHeight="1">
      <c r="A248" s="38"/>
      <c r="B248" s="39"/>
      <c r="C248" s="218" t="s">
        <v>460</v>
      </c>
      <c r="D248" s="218" t="s">
        <v>145</v>
      </c>
      <c r="E248" s="219" t="s">
        <v>1725</v>
      </c>
      <c r="F248" s="220" t="s">
        <v>1726</v>
      </c>
      <c r="G248" s="221" t="s">
        <v>215</v>
      </c>
      <c r="H248" s="222">
        <v>6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150</v>
      </c>
      <c r="AT248" s="229" t="s">
        <v>145</v>
      </c>
      <c r="AU248" s="229" t="s">
        <v>83</v>
      </c>
      <c r="AY248" s="17" t="s">
        <v>143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150</v>
      </c>
      <c r="BM248" s="229" t="s">
        <v>1727</v>
      </c>
    </row>
    <row r="249" s="2" customFormat="1" ht="16.5" customHeight="1">
      <c r="A249" s="38"/>
      <c r="B249" s="39"/>
      <c r="C249" s="218" t="s">
        <v>762</v>
      </c>
      <c r="D249" s="218" t="s">
        <v>145</v>
      </c>
      <c r="E249" s="219" t="s">
        <v>1728</v>
      </c>
      <c r="F249" s="220" t="s">
        <v>1729</v>
      </c>
      <c r="G249" s="221" t="s">
        <v>215</v>
      </c>
      <c r="H249" s="222">
        <v>6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150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150</v>
      </c>
      <c r="BM249" s="229" t="s">
        <v>1730</v>
      </c>
    </row>
    <row r="250" s="2" customFormat="1" ht="16.5" customHeight="1">
      <c r="A250" s="38"/>
      <c r="B250" s="39"/>
      <c r="C250" s="218" t="s">
        <v>464</v>
      </c>
      <c r="D250" s="218" t="s">
        <v>145</v>
      </c>
      <c r="E250" s="219" t="s">
        <v>1731</v>
      </c>
      <c r="F250" s="220" t="s">
        <v>1732</v>
      </c>
      <c r="G250" s="221" t="s">
        <v>215</v>
      </c>
      <c r="H250" s="222">
        <v>6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150</v>
      </c>
      <c r="AT250" s="229" t="s">
        <v>145</v>
      </c>
      <c r="AU250" s="229" t="s">
        <v>83</v>
      </c>
      <c r="AY250" s="17" t="s">
        <v>143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81</v>
      </c>
      <c r="BK250" s="230">
        <f>ROUND(I250*H250,2)</f>
        <v>0</v>
      </c>
      <c r="BL250" s="17" t="s">
        <v>150</v>
      </c>
      <c r="BM250" s="229" t="s">
        <v>1733</v>
      </c>
    </row>
    <row r="251" s="12" customFormat="1" ht="22.8" customHeight="1">
      <c r="A251" s="12"/>
      <c r="B251" s="202"/>
      <c r="C251" s="203"/>
      <c r="D251" s="204" t="s">
        <v>72</v>
      </c>
      <c r="E251" s="216" t="s">
        <v>1734</v>
      </c>
      <c r="F251" s="216" t="s">
        <v>1735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SUM(P252:P259)</f>
        <v>0</v>
      </c>
      <c r="Q251" s="210"/>
      <c r="R251" s="211">
        <f>SUM(R252:R259)</f>
        <v>0</v>
      </c>
      <c r="S251" s="210"/>
      <c r="T251" s="212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81</v>
      </c>
      <c r="AT251" s="214" t="s">
        <v>72</v>
      </c>
      <c r="AU251" s="214" t="s">
        <v>81</v>
      </c>
      <c r="AY251" s="213" t="s">
        <v>143</v>
      </c>
      <c r="BK251" s="215">
        <f>SUM(BK252:BK259)</f>
        <v>0</v>
      </c>
    </row>
    <row r="252" s="2" customFormat="1" ht="44.25" customHeight="1">
      <c r="A252" s="38"/>
      <c r="B252" s="39"/>
      <c r="C252" s="218" t="s">
        <v>777</v>
      </c>
      <c r="D252" s="218" t="s">
        <v>145</v>
      </c>
      <c r="E252" s="219" t="s">
        <v>1736</v>
      </c>
      <c r="F252" s="220" t="s">
        <v>1737</v>
      </c>
      <c r="G252" s="221" t="s">
        <v>717</v>
      </c>
      <c r="H252" s="222">
        <v>1</v>
      </c>
      <c r="I252" s="223"/>
      <c r="J252" s="224">
        <f>ROUND(I252*H252,2)</f>
        <v>0</v>
      </c>
      <c r="K252" s="220" t="s">
        <v>1</v>
      </c>
      <c r="L252" s="44"/>
      <c r="M252" s="225" t="s">
        <v>1</v>
      </c>
      <c r="N252" s="226" t="s">
        <v>38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150</v>
      </c>
      <c r="AT252" s="229" t="s">
        <v>145</v>
      </c>
      <c r="AU252" s="229" t="s">
        <v>83</v>
      </c>
      <c r="AY252" s="17" t="s">
        <v>143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150</v>
      </c>
      <c r="BM252" s="229" t="s">
        <v>1738</v>
      </c>
    </row>
    <row r="253" s="2" customFormat="1" ht="16.5" customHeight="1">
      <c r="A253" s="38"/>
      <c r="B253" s="39"/>
      <c r="C253" s="218" t="s">
        <v>468</v>
      </c>
      <c r="D253" s="218" t="s">
        <v>145</v>
      </c>
      <c r="E253" s="219" t="s">
        <v>1739</v>
      </c>
      <c r="F253" s="220" t="s">
        <v>1475</v>
      </c>
      <c r="G253" s="221" t="s">
        <v>215</v>
      </c>
      <c r="H253" s="222">
        <v>5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150</v>
      </c>
      <c r="AT253" s="229" t="s">
        <v>145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150</v>
      </c>
      <c r="BM253" s="229" t="s">
        <v>1740</v>
      </c>
    </row>
    <row r="254" s="2" customFormat="1" ht="16.5" customHeight="1">
      <c r="A254" s="38"/>
      <c r="B254" s="39"/>
      <c r="C254" s="218" t="s">
        <v>786</v>
      </c>
      <c r="D254" s="218" t="s">
        <v>145</v>
      </c>
      <c r="E254" s="219" t="s">
        <v>1741</v>
      </c>
      <c r="F254" s="220" t="s">
        <v>1529</v>
      </c>
      <c r="G254" s="221" t="s">
        <v>323</v>
      </c>
      <c r="H254" s="222">
        <v>30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150</v>
      </c>
      <c r="AT254" s="229" t="s">
        <v>145</v>
      </c>
      <c r="AU254" s="229" t="s">
        <v>83</v>
      </c>
      <c r="AY254" s="17" t="s">
        <v>143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150</v>
      </c>
      <c r="BM254" s="229" t="s">
        <v>1742</v>
      </c>
    </row>
    <row r="255" s="2" customFormat="1" ht="16.5" customHeight="1">
      <c r="A255" s="38"/>
      <c r="B255" s="39"/>
      <c r="C255" s="218" t="s">
        <v>471</v>
      </c>
      <c r="D255" s="218" t="s">
        <v>145</v>
      </c>
      <c r="E255" s="219" t="s">
        <v>1743</v>
      </c>
      <c r="F255" s="220" t="s">
        <v>1532</v>
      </c>
      <c r="G255" s="221" t="s">
        <v>215</v>
      </c>
      <c r="H255" s="222">
        <v>30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150</v>
      </c>
      <c r="AT255" s="229" t="s">
        <v>145</v>
      </c>
      <c r="AU255" s="229" t="s">
        <v>83</v>
      </c>
      <c r="AY255" s="17" t="s">
        <v>143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150</v>
      </c>
      <c r="BM255" s="229" t="s">
        <v>1744</v>
      </c>
    </row>
    <row r="256" s="2" customFormat="1" ht="16.5" customHeight="1">
      <c r="A256" s="38"/>
      <c r="B256" s="39"/>
      <c r="C256" s="218" t="s">
        <v>797</v>
      </c>
      <c r="D256" s="218" t="s">
        <v>145</v>
      </c>
      <c r="E256" s="219" t="s">
        <v>1745</v>
      </c>
      <c r="F256" s="220" t="s">
        <v>1535</v>
      </c>
      <c r="G256" s="221" t="s">
        <v>215</v>
      </c>
      <c r="H256" s="222">
        <v>5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150</v>
      </c>
      <c r="AT256" s="229" t="s">
        <v>145</v>
      </c>
      <c r="AU256" s="229" t="s">
        <v>83</v>
      </c>
      <c r="AY256" s="17" t="s">
        <v>143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150</v>
      </c>
      <c r="BM256" s="229" t="s">
        <v>1746</v>
      </c>
    </row>
    <row r="257" s="2" customFormat="1" ht="16.5" customHeight="1">
      <c r="A257" s="38"/>
      <c r="B257" s="39"/>
      <c r="C257" s="218" t="s">
        <v>475</v>
      </c>
      <c r="D257" s="218" t="s">
        <v>145</v>
      </c>
      <c r="E257" s="219" t="s">
        <v>1747</v>
      </c>
      <c r="F257" s="220" t="s">
        <v>1541</v>
      </c>
      <c r="G257" s="221" t="s">
        <v>215</v>
      </c>
      <c r="H257" s="222">
        <v>5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150</v>
      </c>
      <c r="AT257" s="229" t="s">
        <v>145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150</v>
      </c>
      <c r="BM257" s="229" t="s">
        <v>1748</v>
      </c>
    </row>
    <row r="258" s="2" customFormat="1" ht="16.5" customHeight="1">
      <c r="A258" s="38"/>
      <c r="B258" s="39"/>
      <c r="C258" s="218" t="s">
        <v>806</v>
      </c>
      <c r="D258" s="218" t="s">
        <v>145</v>
      </c>
      <c r="E258" s="219" t="s">
        <v>1749</v>
      </c>
      <c r="F258" s="220" t="s">
        <v>1544</v>
      </c>
      <c r="G258" s="221" t="s">
        <v>215</v>
      </c>
      <c r="H258" s="222">
        <v>5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150</v>
      </c>
      <c r="AT258" s="229" t="s">
        <v>145</v>
      </c>
      <c r="AU258" s="229" t="s">
        <v>83</v>
      </c>
      <c r="AY258" s="17" t="s">
        <v>143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150</v>
      </c>
      <c r="BM258" s="229" t="s">
        <v>1750</v>
      </c>
    </row>
    <row r="259" s="2" customFormat="1" ht="16.5" customHeight="1">
      <c r="A259" s="38"/>
      <c r="B259" s="39"/>
      <c r="C259" s="218" t="s">
        <v>480</v>
      </c>
      <c r="D259" s="218" t="s">
        <v>145</v>
      </c>
      <c r="E259" s="219" t="s">
        <v>1751</v>
      </c>
      <c r="F259" s="220" t="s">
        <v>1547</v>
      </c>
      <c r="G259" s="221" t="s">
        <v>215</v>
      </c>
      <c r="H259" s="222">
        <v>5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150</v>
      </c>
      <c r="AT259" s="229" t="s">
        <v>145</v>
      </c>
      <c r="AU259" s="229" t="s">
        <v>83</v>
      </c>
      <c r="AY259" s="17" t="s">
        <v>143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150</v>
      </c>
      <c r="BM259" s="229" t="s">
        <v>1752</v>
      </c>
    </row>
    <row r="260" s="12" customFormat="1" ht="22.8" customHeight="1">
      <c r="A260" s="12"/>
      <c r="B260" s="202"/>
      <c r="C260" s="203"/>
      <c r="D260" s="204" t="s">
        <v>72</v>
      </c>
      <c r="E260" s="216" t="s">
        <v>1753</v>
      </c>
      <c r="F260" s="216" t="s">
        <v>1754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SUM(P261:P269)</f>
        <v>0</v>
      </c>
      <c r="Q260" s="210"/>
      <c r="R260" s="211">
        <f>SUM(R261:R269)</f>
        <v>0</v>
      </c>
      <c r="S260" s="210"/>
      <c r="T260" s="212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81</v>
      </c>
      <c r="AT260" s="214" t="s">
        <v>72</v>
      </c>
      <c r="AU260" s="214" t="s">
        <v>81</v>
      </c>
      <c r="AY260" s="213" t="s">
        <v>143</v>
      </c>
      <c r="BK260" s="215">
        <f>SUM(BK261:BK269)</f>
        <v>0</v>
      </c>
    </row>
    <row r="261" s="2" customFormat="1" ht="16.5" customHeight="1">
      <c r="A261" s="38"/>
      <c r="B261" s="39"/>
      <c r="C261" s="259" t="s">
        <v>816</v>
      </c>
      <c r="D261" s="259" t="s">
        <v>219</v>
      </c>
      <c r="E261" s="260" t="s">
        <v>1755</v>
      </c>
      <c r="F261" s="261" t="s">
        <v>1756</v>
      </c>
      <c r="G261" s="262" t="s">
        <v>215</v>
      </c>
      <c r="H261" s="263">
        <v>22</v>
      </c>
      <c r="I261" s="264"/>
      <c r="J261" s="265">
        <f>ROUND(I261*H261,2)</f>
        <v>0</v>
      </c>
      <c r="K261" s="261" t="s">
        <v>1</v>
      </c>
      <c r="L261" s="266"/>
      <c r="M261" s="267" t="s">
        <v>1</v>
      </c>
      <c r="N261" s="268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168</v>
      </c>
      <c r="AT261" s="229" t="s">
        <v>219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150</v>
      </c>
      <c r="BM261" s="229" t="s">
        <v>1757</v>
      </c>
    </row>
    <row r="262" s="2" customFormat="1" ht="16.5" customHeight="1">
      <c r="A262" s="38"/>
      <c r="B262" s="39"/>
      <c r="C262" s="259" t="s">
        <v>822</v>
      </c>
      <c r="D262" s="259" t="s">
        <v>219</v>
      </c>
      <c r="E262" s="260" t="s">
        <v>1758</v>
      </c>
      <c r="F262" s="261" t="s">
        <v>1759</v>
      </c>
      <c r="G262" s="262" t="s">
        <v>215</v>
      </c>
      <c r="H262" s="263">
        <v>368</v>
      </c>
      <c r="I262" s="264"/>
      <c r="J262" s="265">
        <f>ROUND(I262*H262,2)</f>
        <v>0</v>
      </c>
      <c r="K262" s="261" t="s">
        <v>1</v>
      </c>
      <c r="L262" s="266"/>
      <c r="M262" s="267" t="s">
        <v>1</v>
      </c>
      <c r="N262" s="268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168</v>
      </c>
      <c r="AT262" s="229" t="s">
        <v>219</v>
      </c>
      <c r="AU262" s="229" t="s">
        <v>83</v>
      </c>
      <c r="AY262" s="17" t="s">
        <v>143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150</v>
      </c>
      <c r="BM262" s="229" t="s">
        <v>1760</v>
      </c>
    </row>
    <row r="263" s="2" customFormat="1" ht="16.5" customHeight="1">
      <c r="A263" s="38"/>
      <c r="B263" s="39"/>
      <c r="C263" s="259" t="s">
        <v>827</v>
      </c>
      <c r="D263" s="259" t="s">
        <v>219</v>
      </c>
      <c r="E263" s="260" t="s">
        <v>1761</v>
      </c>
      <c r="F263" s="261" t="s">
        <v>1762</v>
      </c>
      <c r="G263" s="262" t="s">
        <v>215</v>
      </c>
      <c r="H263" s="263">
        <v>1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168</v>
      </c>
      <c r="AT263" s="229" t="s">
        <v>219</v>
      </c>
      <c r="AU263" s="229" t="s">
        <v>83</v>
      </c>
      <c r="AY263" s="17" t="s">
        <v>143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150</v>
      </c>
      <c r="BM263" s="229" t="s">
        <v>1763</v>
      </c>
    </row>
    <row r="264" s="2" customFormat="1" ht="16.5" customHeight="1">
      <c r="A264" s="38"/>
      <c r="B264" s="39"/>
      <c r="C264" s="259" t="s">
        <v>833</v>
      </c>
      <c r="D264" s="259" t="s">
        <v>219</v>
      </c>
      <c r="E264" s="260" t="s">
        <v>1764</v>
      </c>
      <c r="F264" s="261" t="s">
        <v>1765</v>
      </c>
      <c r="G264" s="262" t="s">
        <v>215</v>
      </c>
      <c r="H264" s="263">
        <v>580</v>
      </c>
      <c r="I264" s="264"/>
      <c r="J264" s="265">
        <f>ROUND(I264*H264,2)</f>
        <v>0</v>
      </c>
      <c r="K264" s="261" t="s">
        <v>1</v>
      </c>
      <c r="L264" s="266"/>
      <c r="M264" s="267" t="s">
        <v>1</v>
      </c>
      <c r="N264" s="268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168</v>
      </c>
      <c r="AT264" s="229" t="s">
        <v>219</v>
      </c>
      <c r="AU264" s="229" t="s">
        <v>83</v>
      </c>
      <c r="AY264" s="17" t="s">
        <v>143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150</v>
      </c>
      <c r="BM264" s="229" t="s">
        <v>1766</v>
      </c>
    </row>
    <row r="265" s="2" customFormat="1" ht="16.5" customHeight="1">
      <c r="A265" s="38"/>
      <c r="B265" s="39"/>
      <c r="C265" s="259" t="s">
        <v>837</v>
      </c>
      <c r="D265" s="259" t="s">
        <v>219</v>
      </c>
      <c r="E265" s="260" t="s">
        <v>1767</v>
      </c>
      <c r="F265" s="261" t="s">
        <v>1768</v>
      </c>
      <c r="G265" s="262" t="s">
        <v>215</v>
      </c>
      <c r="H265" s="263">
        <v>1</v>
      </c>
      <c r="I265" s="264"/>
      <c r="J265" s="265">
        <f>ROUND(I265*H265,2)</f>
        <v>0</v>
      </c>
      <c r="K265" s="261" t="s">
        <v>1</v>
      </c>
      <c r="L265" s="266"/>
      <c r="M265" s="267" t="s">
        <v>1</v>
      </c>
      <c r="N265" s="268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168</v>
      </c>
      <c r="AT265" s="229" t="s">
        <v>219</v>
      </c>
      <c r="AU265" s="229" t="s">
        <v>83</v>
      </c>
      <c r="AY265" s="17" t="s">
        <v>143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150</v>
      </c>
      <c r="BM265" s="229" t="s">
        <v>1769</v>
      </c>
    </row>
    <row r="266" s="2" customFormat="1" ht="16.5" customHeight="1">
      <c r="A266" s="38"/>
      <c r="B266" s="39"/>
      <c r="C266" s="259" t="s">
        <v>485</v>
      </c>
      <c r="D266" s="259" t="s">
        <v>219</v>
      </c>
      <c r="E266" s="260" t="s">
        <v>1770</v>
      </c>
      <c r="F266" s="261" t="s">
        <v>1771</v>
      </c>
      <c r="G266" s="262" t="s">
        <v>215</v>
      </c>
      <c r="H266" s="263">
        <v>6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38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168</v>
      </c>
      <c r="AT266" s="229" t="s">
        <v>219</v>
      </c>
      <c r="AU266" s="229" t="s">
        <v>83</v>
      </c>
      <c r="AY266" s="17" t="s">
        <v>143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81</v>
      </c>
      <c r="BK266" s="230">
        <f>ROUND(I266*H266,2)</f>
        <v>0</v>
      </c>
      <c r="BL266" s="17" t="s">
        <v>150</v>
      </c>
      <c r="BM266" s="229" t="s">
        <v>1772</v>
      </c>
    </row>
    <row r="267" s="2" customFormat="1" ht="16.5" customHeight="1">
      <c r="A267" s="38"/>
      <c r="B267" s="39"/>
      <c r="C267" s="259" t="s">
        <v>849</v>
      </c>
      <c r="D267" s="259" t="s">
        <v>219</v>
      </c>
      <c r="E267" s="260" t="s">
        <v>1773</v>
      </c>
      <c r="F267" s="261" t="s">
        <v>1774</v>
      </c>
      <c r="G267" s="262" t="s">
        <v>215</v>
      </c>
      <c r="H267" s="263">
        <v>22</v>
      </c>
      <c r="I267" s="264"/>
      <c r="J267" s="265">
        <f>ROUND(I267*H267,2)</f>
        <v>0</v>
      </c>
      <c r="K267" s="261" t="s">
        <v>1</v>
      </c>
      <c r="L267" s="266"/>
      <c r="M267" s="267" t="s">
        <v>1</v>
      </c>
      <c r="N267" s="268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168</v>
      </c>
      <c r="AT267" s="229" t="s">
        <v>219</v>
      </c>
      <c r="AU267" s="229" t="s">
        <v>83</v>
      </c>
      <c r="AY267" s="17" t="s">
        <v>143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150</v>
      </c>
      <c r="BM267" s="229" t="s">
        <v>1775</v>
      </c>
    </row>
    <row r="268" s="2" customFormat="1" ht="16.5" customHeight="1">
      <c r="A268" s="38"/>
      <c r="B268" s="39"/>
      <c r="C268" s="259" t="s">
        <v>489</v>
      </c>
      <c r="D268" s="259" t="s">
        <v>219</v>
      </c>
      <c r="E268" s="260" t="s">
        <v>1776</v>
      </c>
      <c r="F268" s="261" t="s">
        <v>1777</v>
      </c>
      <c r="G268" s="262" t="s">
        <v>215</v>
      </c>
      <c r="H268" s="263">
        <v>2</v>
      </c>
      <c r="I268" s="264"/>
      <c r="J268" s="265">
        <f>ROUND(I268*H268,2)</f>
        <v>0</v>
      </c>
      <c r="K268" s="261" t="s">
        <v>1</v>
      </c>
      <c r="L268" s="266"/>
      <c r="M268" s="267" t="s">
        <v>1</v>
      </c>
      <c r="N268" s="268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168</v>
      </c>
      <c r="AT268" s="229" t="s">
        <v>219</v>
      </c>
      <c r="AU268" s="229" t="s">
        <v>83</v>
      </c>
      <c r="AY268" s="17" t="s">
        <v>143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150</v>
      </c>
      <c r="BM268" s="229" t="s">
        <v>1778</v>
      </c>
    </row>
    <row r="269" s="2" customFormat="1" ht="16.5" customHeight="1">
      <c r="A269" s="38"/>
      <c r="B269" s="39"/>
      <c r="C269" s="259" t="s">
        <v>860</v>
      </c>
      <c r="D269" s="259" t="s">
        <v>219</v>
      </c>
      <c r="E269" s="260" t="s">
        <v>1779</v>
      </c>
      <c r="F269" s="261" t="s">
        <v>1780</v>
      </c>
      <c r="G269" s="262" t="s">
        <v>215</v>
      </c>
      <c r="H269" s="263">
        <v>2</v>
      </c>
      <c r="I269" s="264"/>
      <c r="J269" s="265">
        <f>ROUND(I269*H269,2)</f>
        <v>0</v>
      </c>
      <c r="K269" s="261" t="s">
        <v>1</v>
      </c>
      <c r="L269" s="266"/>
      <c r="M269" s="267" t="s">
        <v>1</v>
      </c>
      <c r="N269" s="268" t="s">
        <v>38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168</v>
      </c>
      <c r="AT269" s="229" t="s">
        <v>219</v>
      </c>
      <c r="AU269" s="229" t="s">
        <v>83</v>
      </c>
      <c r="AY269" s="17" t="s">
        <v>143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150</v>
      </c>
      <c r="BM269" s="229" t="s">
        <v>1781</v>
      </c>
    </row>
    <row r="270" s="12" customFormat="1" ht="22.8" customHeight="1">
      <c r="A270" s="12"/>
      <c r="B270" s="202"/>
      <c r="C270" s="203"/>
      <c r="D270" s="204" t="s">
        <v>72</v>
      </c>
      <c r="E270" s="216" t="s">
        <v>1782</v>
      </c>
      <c r="F270" s="216" t="s">
        <v>1783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SUM(P271:P301)</f>
        <v>0</v>
      </c>
      <c r="Q270" s="210"/>
      <c r="R270" s="211">
        <f>SUM(R271:R301)</f>
        <v>0</v>
      </c>
      <c r="S270" s="210"/>
      <c r="T270" s="212">
        <f>SUM(T271:T301)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81</v>
      </c>
      <c r="AT270" s="214" t="s">
        <v>72</v>
      </c>
      <c r="AU270" s="214" t="s">
        <v>81</v>
      </c>
      <c r="AY270" s="213" t="s">
        <v>143</v>
      </c>
      <c r="BK270" s="215">
        <f>SUM(BK271:BK301)</f>
        <v>0</v>
      </c>
    </row>
    <row r="271" s="2" customFormat="1" ht="16.5" customHeight="1">
      <c r="A271" s="38"/>
      <c r="B271" s="39"/>
      <c r="C271" s="259" t="s">
        <v>495</v>
      </c>
      <c r="D271" s="259" t="s">
        <v>219</v>
      </c>
      <c r="E271" s="260" t="s">
        <v>1784</v>
      </c>
      <c r="F271" s="261" t="s">
        <v>1785</v>
      </c>
      <c r="G271" s="262" t="s">
        <v>215</v>
      </c>
      <c r="H271" s="263">
        <v>510</v>
      </c>
      <c r="I271" s="264"/>
      <c r="J271" s="265">
        <f>ROUND(I271*H271,2)</f>
        <v>0</v>
      </c>
      <c r="K271" s="261" t="s">
        <v>1</v>
      </c>
      <c r="L271" s="266"/>
      <c r="M271" s="267" t="s">
        <v>1</v>
      </c>
      <c r="N271" s="268" t="s">
        <v>38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168</v>
      </c>
      <c r="AT271" s="229" t="s">
        <v>219</v>
      </c>
      <c r="AU271" s="229" t="s">
        <v>83</v>
      </c>
      <c r="AY271" s="17" t="s">
        <v>143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81</v>
      </c>
      <c r="BK271" s="230">
        <f>ROUND(I271*H271,2)</f>
        <v>0</v>
      </c>
      <c r="BL271" s="17" t="s">
        <v>150</v>
      </c>
      <c r="BM271" s="229" t="s">
        <v>1786</v>
      </c>
    </row>
    <row r="272" s="2" customFormat="1" ht="16.5" customHeight="1">
      <c r="A272" s="38"/>
      <c r="B272" s="39"/>
      <c r="C272" s="259" t="s">
        <v>869</v>
      </c>
      <c r="D272" s="259" t="s">
        <v>219</v>
      </c>
      <c r="E272" s="260" t="s">
        <v>1787</v>
      </c>
      <c r="F272" s="261" t="s">
        <v>1788</v>
      </c>
      <c r="G272" s="262" t="s">
        <v>215</v>
      </c>
      <c r="H272" s="263">
        <v>60</v>
      </c>
      <c r="I272" s="264"/>
      <c r="J272" s="265">
        <f>ROUND(I272*H272,2)</f>
        <v>0</v>
      </c>
      <c r="K272" s="261" t="s">
        <v>1</v>
      </c>
      <c r="L272" s="266"/>
      <c r="M272" s="267" t="s">
        <v>1</v>
      </c>
      <c r="N272" s="268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168</v>
      </c>
      <c r="AT272" s="229" t="s">
        <v>219</v>
      </c>
      <c r="AU272" s="229" t="s">
        <v>83</v>
      </c>
      <c r="AY272" s="17" t="s">
        <v>143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150</v>
      </c>
      <c r="BM272" s="229" t="s">
        <v>1789</v>
      </c>
    </row>
    <row r="273" s="2" customFormat="1" ht="16.5" customHeight="1">
      <c r="A273" s="38"/>
      <c r="B273" s="39"/>
      <c r="C273" s="259" t="s">
        <v>499</v>
      </c>
      <c r="D273" s="259" t="s">
        <v>219</v>
      </c>
      <c r="E273" s="260" t="s">
        <v>1790</v>
      </c>
      <c r="F273" s="261" t="s">
        <v>1791</v>
      </c>
      <c r="G273" s="262" t="s">
        <v>215</v>
      </c>
      <c r="H273" s="263">
        <v>30</v>
      </c>
      <c r="I273" s="264"/>
      <c r="J273" s="265">
        <f>ROUND(I273*H273,2)</f>
        <v>0</v>
      </c>
      <c r="K273" s="261" t="s">
        <v>1</v>
      </c>
      <c r="L273" s="266"/>
      <c r="M273" s="267" t="s">
        <v>1</v>
      </c>
      <c r="N273" s="268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168</v>
      </c>
      <c r="AT273" s="229" t="s">
        <v>219</v>
      </c>
      <c r="AU273" s="229" t="s">
        <v>83</v>
      </c>
      <c r="AY273" s="17" t="s">
        <v>143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150</v>
      </c>
      <c r="BM273" s="229" t="s">
        <v>1792</v>
      </c>
    </row>
    <row r="274" s="2" customFormat="1" ht="16.5" customHeight="1">
      <c r="A274" s="38"/>
      <c r="B274" s="39"/>
      <c r="C274" s="259" t="s">
        <v>881</v>
      </c>
      <c r="D274" s="259" t="s">
        <v>219</v>
      </c>
      <c r="E274" s="260" t="s">
        <v>1793</v>
      </c>
      <c r="F274" s="261" t="s">
        <v>1794</v>
      </c>
      <c r="G274" s="262" t="s">
        <v>215</v>
      </c>
      <c r="H274" s="263">
        <v>10</v>
      </c>
      <c r="I274" s="264"/>
      <c r="J274" s="265">
        <f>ROUND(I274*H274,2)</f>
        <v>0</v>
      </c>
      <c r="K274" s="261" t="s">
        <v>1</v>
      </c>
      <c r="L274" s="266"/>
      <c r="M274" s="267" t="s">
        <v>1</v>
      </c>
      <c r="N274" s="268" t="s">
        <v>38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168</v>
      </c>
      <c r="AT274" s="229" t="s">
        <v>219</v>
      </c>
      <c r="AU274" s="229" t="s">
        <v>83</v>
      </c>
      <c r="AY274" s="17" t="s">
        <v>143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81</v>
      </c>
      <c r="BK274" s="230">
        <f>ROUND(I274*H274,2)</f>
        <v>0</v>
      </c>
      <c r="BL274" s="17" t="s">
        <v>150</v>
      </c>
      <c r="BM274" s="229" t="s">
        <v>1795</v>
      </c>
    </row>
    <row r="275" s="2" customFormat="1" ht="16.5" customHeight="1">
      <c r="A275" s="38"/>
      <c r="B275" s="39"/>
      <c r="C275" s="259" t="s">
        <v>504</v>
      </c>
      <c r="D275" s="259" t="s">
        <v>219</v>
      </c>
      <c r="E275" s="260" t="s">
        <v>1796</v>
      </c>
      <c r="F275" s="261" t="s">
        <v>1797</v>
      </c>
      <c r="G275" s="262" t="s">
        <v>215</v>
      </c>
      <c r="H275" s="263">
        <v>6</v>
      </c>
      <c r="I275" s="264"/>
      <c r="J275" s="265">
        <f>ROUND(I275*H275,2)</f>
        <v>0</v>
      </c>
      <c r="K275" s="261" t="s">
        <v>1</v>
      </c>
      <c r="L275" s="266"/>
      <c r="M275" s="267" t="s">
        <v>1</v>
      </c>
      <c r="N275" s="268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168</v>
      </c>
      <c r="AT275" s="229" t="s">
        <v>219</v>
      </c>
      <c r="AU275" s="229" t="s">
        <v>83</v>
      </c>
      <c r="AY275" s="17" t="s">
        <v>143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150</v>
      </c>
      <c r="BM275" s="229" t="s">
        <v>1798</v>
      </c>
    </row>
    <row r="276" s="2" customFormat="1" ht="16.5" customHeight="1">
      <c r="A276" s="38"/>
      <c r="B276" s="39"/>
      <c r="C276" s="259" t="s">
        <v>890</v>
      </c>
      <c r="D276" s="259" t="s">
        <v>219</v>
      </c>
      <c r="E276" s="260" t="s">
        <v>1799</v>
      </c>
      <c r="F276" s="261" t="s">
        <v>1800</v>
      </c>
      <c r="G276" s="262" t="s">
        <v>215</v>
      </c>
      <c r="H276" s="263">
        <v>51</v>
      </c>
      <c r="I276" s="264"/>
      <c r="J276" s="265">
        <f>ROUND(I276*H276,2)</f>
        <v>0</v>
      </c>
      <c r="K276" s="261" t="s">
        <v>1</v>
      </c>
      <c r="L276" s="266"/>
      <c r="M276" s="267" t="s">
        <v>1</v>
      </c>
      <c r="N276" s="268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168</v>
      </c>
      <c r="AT276" s="229" t="s">
        <v>219</v>
      </c>
      <c r="AU276" s="229" t="s">
        <v>83</v>
      </c>
      <c r="AY276" s="17" t="s">
        <v>143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150</v>
      </c>
      <c r="BM276" s="229" t="s">
        <v>1801</v>
      </c>
    </row>
    <row r="277" s="2" customFormat="1" ht="16.5" customHeight="1">
      <c r="A277" s="38"/>
      <c r="B277" s="39"/>
      <c r="C277" s="259" t="s">
        <v>510</v>
      </c>
      <c r="D277" s="259" t="s">
        <v>219</v>
      </c>
      <c r="E277" s="260" t="s">
        <v>1802</v>
      </c>
      <c r="F277" s="261" t="s">
        <v>1803</v>
      </c>
      <c r="G277" s="262" t="s">
        <v>215</v>
      </c>
      <c r="H277" s="263">
        <v>6</v>
      </c>
      <c r="I277" s="264"/>
      <c r="J277" s="265">
        <f>ROUND(I277*H277,2)</f>
        <v>0</v>
      </c>
      <c r="K277" s="261" t="s">
        <v>1</v>
      </c>
      <c r="L277" s="266"/>
      <c r="M277" s="267" t="s">
        <v>1</v>
      </c>
      <c r="N277" s="268" t="s">
        <v>38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168</v>
      </c>
      <c r="AT277" s="229" t="s">
        <v>219</v>
      </c>
      <c r="AU277" s="229" t="s">
        <v>83</v>
      </c>
      <c r="AY277" s="17" t="s">
        <v>143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81</v>
      </c>
      <c r="BK277" s="230">
        <f>ROUND(I277*H277,2)</f>
        <v>0</v>
      </c>
      <c r="BL277" s="17" t="s">
        <v>150</v>
      </c>
      <c r="BM277" s="229" t="s">
        <v>1804</v>
      </c>
    </row>
    <row r="278" s="2" customFormat="1" ht="16.5" customHeight="1">
      <c r="A278" s="38"/>
      <c r="B278" s="39"/>
      <c r="C278" s="259" t="s">
        <v>897</v>
      </c>
      <c r="D278" s="259" t="s">
        <v>219</v>
      </c>
      <c r="E278" s="260" t="s">
        <v>1805</v>
      </c>
      <c r="F278" s="261" t="s">
        <v>1806</v>
      </c>
      <c r="G278" s="262" t="s">
        <v>215</v>
      </c>
      <c r="H278" s="263">
        <v>26</v>
      </c>
      <c r="I278" s="264"/>
      <c r="J278" s="265">
        <f>ROUND(I278*H278,2)</f>
        <v>0</v>
      </c>
      <c r="K278" s="261" t="s">
        <v>1</v>
      </c>
      <c r="L278" s="266"/>
      <c r="M278" s="267" t="s">
        <v>1</v>
      </c>
      <c r="N278" s="268" t="s">
        <v>38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168</v>
      </c>
      <c r="AT278" s="229" t="s">
        <v>219</v>
      </c>
      <c r="AU278" s="229" t="s">
        <v>83</v>
      </c>
      <c r="AY278" s="17" t="s">
        <v>143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150</v>
      </c>
      <c r="BM278" s="229" t="s">
        <v>1807</v>
      </c>
    </row>
    <row r="279" s="2" customFormat="1" ht="24.15" customHeight="1">
      <c r="A279" s="38"/>
      <c r="B279" s="39"/>
      <c r="C279" s="259" t="s">
        <v>519</v>
      </c>
      <c r="D279" s="259" t="s">
        <v>219</v>
      </c>
      <c r="E279" s="260" t="s">
        <v>1808</v>
      </c>
      <c r="F279" s="261" t="s">
        <v>1809</v>
      </c>
      <c r="G279" s="262" t="s">
        <v>323</v>
      </c>
      <c r="H279" s="263">
        <v>26</v>
      </c>
      <c r="I279" s="264"/>
      <c r="J279" s="265">
        <f>ROUND(I279*H279,2)</f>
        <v>0</v>
      </c>
      <c r="K279" s="261" t="s">
        <v>1</v>
      </c>
      <c r="L279" s="266"/>
      <c r="M279" s="267" t="s">
        <v>1</v>
      </c>
      <c r="N279" s="268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168</v>
      </c>
      <c r="AT279" s="229" t="s">
        <v>219</v>
      </c>
      <c r="AU279" s="229" t="s">
        <v>83</v>
      </c>
      <c r="AY279" s="17" t="s">
        <v>143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150</v>
      </c>
      <c r="BM279" s="229" t="s">
        <v>1810</v>
      </c>
    </row>
    <row r="280" s="2" customFormat="1" ht="24.15" customHeight="1">
      <c r="A280" s="38"/>
      <c r="B280" s="39"/>
      <c r="C280" s="259" t="s">
        <v>906</v>
      </c>
      <c r="D280" s="259" t="s">
        <v>219</v>
      </c>
      <c r="E280" s="260" t="s">
        <v>1811</v>
      </c>
      <c r="F280" s="261" t="s">
        <v>1812</v>
      </c>
      <c r="G280" s="262" t="s">
        <v>323</v>
      </c>
      <c r="H280" s="263">
        <v>26</v>
      </c>
      <c r="I280" s="264"/>
      <c r="J280" s="265">
        <f>ROUND(I280*H280,2)</f>
        <v>0</v>
      </c>
      <c r="K280" s="261" t="s">
        <v>1</v>
      </c>
      <c r="L280" s="266"/>
      <c r="M280" s="267" t="s">
        <v>1</v>
      </c>
      <c r="N280" s="268" t="s">
        <v>38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168</v>
      </c>
      <c r="AT280" s="229" t="s">
        <v>219</v>
      </c>
      <c r="AU280" s="229" t="s">
        <v>83</v>
      </c>
      <c r="AY280" s="17" t="s">
        <v>143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81</v>
      </c>
      <c r="BK280" s="230">
        <f>ROUND(I280*H280,2)</f>
        <v>0</v>
      </c>
      <c r="BL280" s="17" t="s">
        <v>150</v>
      </c>
      <c r="BM280" s="229" t="s">
        <v>1813</v>
      </c>
    </row>
    <row r="281" s="2" customFormat="1" ht="16.5" customHeight="1">
      <c r="A281" s="38"/>
      <c r="B281" s="39"/>
      <c r="C281" s="259" t="s">
        <v>524</v>
      </c>
      <c r="D281" s="259" t="s">
        <v>219</v>
      </c>
      <c r="E281" s="260" t="s">
        <v>1814</v>
      </c>
      <c r="F281" s="261" t="s">
        <v>1815</v>
      </c>
      <c r="G281" s="262" t="s">
        <v>323</v>
      </c>
      <c r="H281" s="263">
        <v>30</v>
      </c>
      <c r="I281" s="264"/>
      <c r="J281" s="265">
        <f>ROUND(I281*H281,2)</f>
        <v>0</v>
      </c>
      <c r="K281" s="261" t="s">
        <v>1</v>
      </c>
      <c r="L281" s="266"/>
      <c r="M281" s="267" t="s">
        <v>1</v>
      </c>
      <c r="N281" s="268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168</v>
      </c>
      <c r="AT281" s="229" t="s">
        <v>219</v>
      </c>
      <c r="AU281" s="229" t="s">
        <v>83</v>
      </c>
      <c r="AY281" s="17" t="s">
        <v>143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150</v>
      </c>
      <c r="BM281" s="229" t="s">
        <v>1816</v>
      </c>
    </row>
    <row r="282" s="2" customFormat="1" ht="16.5" customHeight="1">
      <c r="A282" s="38"/>
      <c r="B282" s="39"/>
      <c r="C282" s="259" t="s">
        <v>914</v>
      </c>
      <c r="D282" s="259" t="s">
        <v>219</v>
      </c>
      <c r="E282" s="260" t="s">
        <v>1817</v>
      </c>
      <c r="F282" s="261" t="s">
        <v>1818</v>
      </c>
      <c r="G282" s="262" t="s">
        <v>215</v>
      </c>
      <c r="H282" s="263">
        <v>80</v>
      </c>
      <c r="I282" s="264"/>
      <c r="J282" s="265">
        <f>ROUND(I282*H282,2)</f>
        <v>0</v>
      </c>
      <c r="K282" s="261" t="s">
        <v>1</v>
      </c>
      <c r="L282" s="266"/>
      <c r="M282" s="267" t="s">
        <v>1</v>
      </c>
      <c r="N282" s="268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168</v>
      </c>
      <c r="AT282" s="229" t="s">
        <v>219</v>
      </c>
      <c r="AU282" s="229" t="s">
        <v>83</v>
      </c>
      <c r="AY282" s="17" t="s">
        <v>143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150</v>
      </c>
      <c r="BM282" s="229" t="s">
        <v>1819</v>
      </c>
    </row>
    <row r="283" s="2" customFormat="1" ht="16.5" customHeight="1">
      <c r="A283" s="38"/>
      <c r="B283" s="39"/>
      <c r="C283" s="259" t="s">
        <v>531</v>
      </c>
      <c r="D283" s="259" t="s">
        <v>219</v>
      </c>
      <c r="E283" s="260" t="s">
        <v>1820</v>
      </c>
      <c r="F283" s="261" t="s">
        <v>1821</v>
      </c>
      <c r="G283" s="262" t="s">
        <v>215</v>
      </c>
      <c r="H283" s="263">
        <v>26</v>
      </c>
      <c r="I283" s="264"/>
      <c r="J283" s="265">
        <f>ROUND(I283*H283,2)</f>
        <v>0</v>
      </c>
      <c r="K283" s="261" t="s">
        <v>1</v>
      </c>
      <c r="L283" s="266"/>
      <c r="M283" s="267" t="s">
        <v>1</v>
      </c>
      <c r="N283" s="268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168</v>
      </c>
      <c r="AT283" s="229" t="s">
        <v>219</v>
      </c>
      <c r="AU283" s="229" t="s">
        <v>83</v>
      </c>
      <c r="AY283" s="17" t="s">
        <v>143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150</v>
      </c>
      <c r="BM283" s="229" t="s">
        <v>1822</v>
      </c>
    </row>
    <row r="284" s="2" customFormat="1" ht="16.5" customHeight="1">
      <c r="A284" s="38"/>
      <c r="B284" s="39"/>
      <c r="C284" s="259" t="s">
        <v>924</v>
      </c>
      <c r="D284" s="259" t="s">
        <v>219</v>
      </c>
      <c r="E284" s="260" t="s">
        <v>1823</v>
      </c>
      <c r="F284" s="261" t="s">
        <v>1824</v>
      </c>
      <c r="G284" s="262" t="s">
        <v>215</v>
      </c>
      <c r="H284" s="263">
        <v>32.799999999999997</v>
      </c>
      <c r="I284" s="264"/>
      <c r="J284" s="265">
        <f>ROUND(I284*H284,2)</f>
        <v>0</v>
      </c>
      <c r="K284" s="261" t="s">
        <v>1</v>
      </c>
      <c r="L284" s="266"/>
      <c r="M284" s="267" t="s">
        <v>1</v>
      </c>
      <c r="N284" s="268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168</v>
      </c>
      <c r="AT284" s="229" t="s">
        <v>219</v>
      </c>
      <c r="AU284" s="229" t="s">
        <v>83</v>
      </c>
      <c r="AY284" s="17" t="s">
        <v>143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150</v>
      </c>
      <c r="BM284" s="229" t="s">
        <v>1825</v>
      </c>
    </row>
    <row r="285" s="2" customFormat="1" ht="16.5" customHeight="1">
      <c r="A285" s="38"/>
      <c r="B285" s="39"/>
      <c r="C285" s="259" t="s">
        <v>536</v>
      </c>
      <c r="D285" s="259" t="s">
        <v>219</v>
      </c>
      <c r="E285" s="260" t="s">
        <v>1826</v>
      </c>
      <c r="F285" s="261" t="s">
        <v>1827</v>
      </c>
      <c r="G285" s="262" t="s">
        <v>215</v>
      </c>
      <c r="H285" s="263">
        <v>80</v>
      </c>
      <c r="I285" s="264"/>
      <c r="J285" s="265">
        <f>ROUND(I285*H285,2)</f>
        <v>0</v>
      </c>
      <c r="K285" s="261" t="s">
        <v>1</v>
      </c>
      <c r="L285" s="266"/>
      <c r="M285" s="267" t="s">
        <v>1</v>
      </c>
      <c r="N285" s="268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168</v>
      </c>
      <c r="AT285" s="229" t="s">
        <v>219</v>
      </c>
      <c r="AU285" s="229" t="s">
        <v>83</v>
      </c>
      <c r="AY285" s="17" t="s">
        <v>143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150</v>
      </c>
      <c r="BM285" s="229" t="s">
        <v>1828</v>
      </c>
    </row>
    <row r="286" s="2" customFormat="1" ht="16.5" customHeight="1">
      <c r="A286" s="38"/>
      <c r="B286" s="39"/>
      <c r="C286" s="259" t="s">
        <v>933</v>
      </c>
      <c r="D286" s="259" t="s">
        <v>219</v>
      </c>
      <c r="E286" s="260" t="s">
        <v>1829</v>
      </c>
      <c r="F286" s="261" t="s">
        <v>1830</v>
      </c>
      <c r="G286" s="262" t="s">
        <v>323</v>
      </c>
      <c r="H286" s="263">
        <v>60</v>
      </c>
      <c r="I286" s="264"/>
      <c r="J286" s="265">
        <f>ROUND(I286*H286,2)</f>
        <v>0</v>
      </c>
      <c r="K286" s="261" t="s">
        <v>1</v>
      </c>
      <c r="L286" s="266"/>
      <c r="M286" s="267" t="s">
        <v>1</v>
      </c>
      <c r="N286" s="268" t="s">
        <v>38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168</v>
      </c>
      <c r="AT286" s="229" t="s">
        <v>219</v>
      </c>
      <c r="AU286" s="229" t="s">
        <v>83</v>
      </c>
      <c r="AY286" s="17" t="s">
        <v>143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81</v>
      </c>
      <c r="BK286" s="230">
        <f>ROUND(I286*H286,2)</f>
        <v>0</v>
      </c>
      <c r="BL286" s="17" t="s">
        <v>150</v>
      </c>
      <c r="BM286" s="229" t="s">
        <v>1831</v>
      </c>
    </row>
    <row r="287" s="2" customFormat="1" ht="24.15" customHeight="1">
      <c r="A287" s="38"/>
      <c r="B287" s="39"/>
      <c r="C287" s="259" t="s">
        <v>543</v>
      </c>
      <c r="D287" s="259" t="s">
        <v>219</v>
      </c>
      <c r="E287" s="260" t="s">
        <v>1832</v>
      </c>
      <c r="F287" s="261" t="s">
        <v>1833</v>
      </c>
      <c r="G287" s="262" t="s">
        <v>215</v>
      </c>
      <c r="H287" s="263">
        <v>1630</v>
      </c>
      <c r="I287" s="264"/>
      <c r="J287" s="265">
        <f>ROUND(I287*H287,2)</f>
        <v>0</v>
      </c>
      <c r="K287" s="261" t="s">
        <v>1</v>
      </c>
      <c r="L287" s="266"/>
      <c r="M287" s="267" t="s">
        <v>1</v>
      </c>
      <c r="N287" s="268" t="s">
        <v>38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168</v>
      </c>
      <c r="AT287" s="229" t="s">
        <v>219</v>
      </c>
      <c r="AU287" s="229" t="s">
        <v>83</v>
      </c>
      <c r="AY287" s="17" t="s">
        <v>143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150</v>
      </c>
      <c r="BM287" s="229" t="s">
        <v>1834</v>
      </c>
    </row>
    <row r="288" s="2" customFormat="1" ht="16.5" customHeight="1">
      <c r="A288" s="38"/>
      <c r="B288" s="39"/>
      <c r="C288" s="259" t="s">
        <v>941</v>
      </c>
      <c r="D288" s="259" t="s">
        <v>219</v>
      </c>
      <c r="E288" s="260" t="s">
        <v>1835</v>
      </c>
      <c r="F288" s="261" t="s">
        <v>1836</v>
      </c>
      <c r="G288" s="262" t="s">
        <v>215</v>
      </c>
      <c r="H288" s="263">
        <v>150</v>
      </c>
      <c r="I288" s="264"/>
      <c r="J288" s="265">
        <f>ROUND(I288*H288,2)</f>
        <v>0</v>
      </c>
      <c r="K288" s="261" t="s">
        <v>1</v>
      </c>
      <c r="L288" s="266"/>
      <c r="M288" s="267" t="s">
        <v>1</v>
      </c>
      <c r="N288" s="268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168</v>
      </c>
      <c r="AT288" s="229" t="s">
        <v>219</v>
      </c>
      <c r="AU288" s="229" t="s">
        <v>83</v>
      </c>
      <c r="AY288" s="17" t="s">
        <v>143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150</v>
      </c>
      <c r="BM288" s="229" t="s">
        <v>1837</v>
      </c>
    </row>
    <row r="289" s="2" customFormat="1" ht="16.5" customHeight="1">
      <c r="A289" s="38"/>
      <c r="B289" s="39"/>
      <c r="C289" s="259" t="s">
        <v>550</v>
      </c>
      <c r="D289" s="259" t="s">
        <v>219</v>
      </c>
      <c r="E289" s="260" t="s">
        <v>1838</v>
      </c>
      <c r="F289" s="261" t="s">
        <v>1839</v>
      </c>
      <c r="G289" s="262" t="s">
        <v>215</v>
      </c>
      <c r="H289" s="263">
        <v>6</v>
      </c>
      <c r="I289" s="264"/>
      <c r="J289" s="265">
        <f>ROUND(I289*H289,2)</f>
        <v>0</v>
      </c>
      <c r="K289" s="261" t="s">
        <v>1</v>
      </c>
      <c r="L289" s="266"/>
      <c r="M289" s="267" t="s">
        <v>1</v>
      </c>
      <c r="N289" s="268" t="s">
        <v>38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168</v>
      </c>
      <c r="AT289" s="229" t="s">
        <v>219</v>
      </c>
      <c r="AU289" s="229" t="s">
        <v>83</v>
      </c>
      <c r="AY289" s="17" t="s">
        <v>143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150</v>
      </c>
      <c r="BM289" s="229" t="s">
        <v>1840</v>
      </c>
    </row>
    <row r="290" s="2" customFormat="1" ht="16.5" customHeight="1">
      <c r="A290" s="38"/>
      <c r="B290" s="39"/>
      <c r="C290" s="259" t="s">
        <v>950</v>
      </c>
      <c r="D290" s="259" t="s">
        <v>219</v>
      </c>
      <c r="E290" s="260" t="s">
        <v>1841</v>
      </c>
      <c r="F290" s="261" t="s">
        <v>1842</v>
      </c>
      <c r="G290" s="262" t="s">
        <v>215</v>
      </c>
      <c r="H290" s="263">
        <v>12</v>
      </c>
      <c r="I290" s="264"/>
      <c r="J290" s="265">
        <f>ROUND(I290*H290,2)</f>
        <v>0</v>
      </c>
      <c r="K290" s="261" t="s">
        <v>1</v>
      </c>
      <c r="L290" s="266"/>
      <c r="M290" s="267" t="s">
        <v>1</v>
      </c>
      <c r="N290" s="268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168</v>
      </c>
      <c r="AT290" s="229" t="s">
        <v>219</v>
      </c>
      <c r="AU290" s="229" t="s">
        <v>83</v>
      </c>
      <c r="AY290" s="17" t="s">
        <v>143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150</v>
      </c>
      <c r="BM290" s="229" t="s">
        <v>1843</v>
      </c>
    </row>
    <row r="291" s="2" customFormat="1" ht="16.5" customHeight="1">
      <c r="A291" s="38"/>
      <c r="B291" s="39"/>
      <c r="C291" s="259" t="s">
        <v>556</v>
      </c>
      <c r="D291" s="259" t="s">
        <v>219</v>
      </c>
      <c r="E291" s="260" t="s">
        <v>1844</v>
      </c>
      <c r="F291" s="261" t="s">
        <v>1845</v>
      </c>
      <c r="G291" s="262" t="s">
        <v>215</v>
      </c>
      <c r="H291" s="263">
        <v>1</v>
      </c>
      <c r="I291" s="264"/>
      <c r="J291" s="265">
        <f>ROUND(I291*H291,2)</f>
        <v>0</v>
      </c>
      <c r="K291" s="261" t="s">
        <v>1</v>
      </c>
      <c r="L291" s="266"/>
      <c r="M291" s="267" t="s">
        <v>1</v>
      </c>
      <c r="N291" s="268" t="s">
        <v>38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168</v>
      </c>
      <c r="AT291" s="229" t="s">
        <v>219</v>
      </c>
      <c r="AU291" s="229" t="s">
        <v>83</v>
      </c>
      <c r="AY291" s="17" t="s">
        <v>143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81</v>
      </c>
      <c r="BK291" s="230">
        <f>ROUND(I291*H291,2)</f>
        <v>0</v>
      </c>
      <c r="BL291" s="17" t="s">
        <v>150</v>
      </c>
      <c r="BM291" s="229" t="s">
        <v>1846</v>
      </c>
    </row>
    <row r="292" s="2" customFormat="1" ht="16.5" customHeight="1">
      <c r="A292" s="38"/>
      <c r="B292" s="39"/>
      <c r="C292" s="259" t="s">
        <v>958</v>
      </c>
      <c r="D292" s="259" t="s">
        <v>219</v>
      </c>
      <c r="E292" s="260" t="s">
        <v>1847</v>
      </c>
      <c r="F292" s="261" t="s">
        <v>1848</v>
      </c>
      <c r="G292" s="262" t="s">
        <v>215</v>
      </c>
      <c r="H292" s="263">
        <v>35</v>
      </c>
      <c r="I292" s="264"/>
      <c r="J292" s="265">
        <f>ROUND(I292*H292,2)</f>
        <v>0</v>
      </c>
      <c r="K292" s="261" t="s">
        <v>1</v>
      </c>
      <c r="L292" s="266"/>
      <c r="M292" s="267" t="s">
        <v>1</v>
      </c>
      <c r="N292" s="268" t="s">
        <v>38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168</v>
      </c>
      <c r="AT292" s="229" t="s">
        <v>219</v>
      </c>
      <c r="AU292" s="229" t="s">
        <v>83</v>
      </c>
      <c r="AY292" s="17" t="s">
        <v>143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81</v>
      </c>
      <c r="BK292" s="230">
        <f>ROUND(I292*H292,2)</f>
        <v>0</v>
      </c>
      <c r="BL292" s="17" t="s">
        <v>150</v>
      </c>
      <c r="BM292" s="229" t="s">
        <v>1849</v>
      </c>
    </row>
    <row r="293" s="2" customFormat="1" ht="16.5" customHeight="1">
      <c r="A293" s="38"/>
      <c r="B293" s="39"/>
      <c r="C293" s="259" t="s">
        <v>563</v>
      </c>
      <c r="D293" s="259" t="s">
        <v>219</v>
      </c>
      <c r="E293" s="260" t="s">
        <v>1850</v>
      </c>
      <c r="F293" s="261" t="s">
        <v>1851</v>
      </c>
      <c r="G293" s="262" t="s">
        <v>215</v>
      </c>
      <c r="H293" s="263">
        <v>12</v>
      </c>
      <c r="I293" s="264"/>
      <c r="J293" s="265">
        <f>ROUND(I293*H293,2)</f>
        <v>0</v>
      </c>
      <c r="K293" s="261" t="s">
        <v>1</v>
      </c>
      <c r="L293" s="266"/>
      <c r="M293" s="267" t="s">
        <v>1</v>
      </c>
      <c r="N293" s="268" t="s">
        <v>38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168</v>
      </c>
      <c r="AT293" s="229" t="s">
        <v>219</v>
      </c>
      <c r="AU293" s="229" t="s">
        <v>83</v>
      </c>
      <c r="AY293" s="17" t="s">
        <v>143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150</v>
      </c>
      <c r="BM293" s="229" t="s">
        <v>1852</v>
      </c>
    </row>
    <row r="294" s="2" customFormat="1" ht="16.5" customHeight="1">
      <c r="A294" s="38"/>
      <c r="B294" s="39"/>
      <c r="C294" s="259" t="s">
        <v>967</v>
      </c>
      <c r="D294" s="259" t="s">
        <v>219</v>
      </c>
      <c r="E294" s="260" t="s">
        <v>1853</v>
      </c>
      <c r="F294" s="261" t="s">
        <v>1854</v>
      </c>
      <c r="G294" s="262" t="s">
        <v>215</v>
      </c>
      <c r="H294" s="263">
        <v>17</v>
      </c>
      <c r="I294" s="264"/>
      <c r="J294" s="265">
        <f>ROUND(I294*H294,2)</f>
        <v>0</v>
      </c>
      <c r="K294" s="261" t="s">
        <v>1</v>
      </c>
      <c r="L294" s="266"/>
      <c r="M294" s="267" t="s">
        <v>1</v>
      </c>
      <c r="N294" s="268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168</v>
      </c>
      <c r="AT294" s="229" t="s">
        <v>219</v>
      </c>
      <c r="AU294" s="229" t="s">
        <v>83</v>
      </c>
      <c r="AY294" s="17" t="s">
        <v>143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150</v>
      </c>
      <c r="BM294" s="229" t="s">
        <v>1855</v>
      </c>
    </row>
    <row r="295" s="2" customFormat="1" ht="16.5" customHeight="1">
      <c r="A295" s="38"/>
      <c r="B295" s="39"/>
      <c r="C295" s="259" t="s">
        <v>574</v>
      </c>
      <c r="D295" s="259" t="s">
        <v>219</v>
      </c>
      <c r="E295" s="260" t="s">
        <v>1856</v>
      </c>
      <c r="F295" s="261" t="s">
        <v>1857</v>
      </c>
      <c r="G295" s="262" t="s">
        <v>215</v>
      </c>
      <c r="H295" s="263">
        <v>51</v>
      </c>
      <c r="I295" s="264"/>
      <c r="J295" s="265">
        <f>ROUND(I295*H295,2)</f>
        <v>0</v>
      </c>
      <c r="K295" s="261" t="s">
        <v>1</v>
      </c>
      <c r="L295" s="266"/>
      <c r="M295" s="267" t="s">
        <v>1</v>
      </c>
      <c r="N295" s="268" t="s">
        <v>38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168</v>
      </c>
      <c r="AT295" s="229" t="s">
        <v>219</v>
      </c>
      <c r="AU295" s="229" t="s">
        <v>83</v>
      </c>
      <c r="AY295" s="17" t="s">
        <v>143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81</v>
      </c>
      <c r="BK295" s="230">
        <f>ROUND(I295*H295,2)</f>
        <v>0</v>
      </c>
      <c r="BL295" s="17" t="s">
        <v>150</v>
      </c>
      <c r="BM295" s="229" t="s">
        <v>1858</v>
      </c>
    </row>
    <row r="296" s="2" customFormat="1" ht="16.5" customHeight="1">
      <c r="A296" s="38"/>
      <c r="B296" s="39"/>
      <c r="C296" s="259" t="s">
        <v>977</v>
      </c>
      <c r="D296" s="259" t="s">
        <v>219</v>
      </c>
      <c r="E296" s="260" t="s">
        <v>1859</v>
      </c>
      <c r="F296" s="261" t="s">
        <v>1860</v>
      </c>
      <c r="G296" s="262" t="s">
        <v>323</v>
      </c>
      <c r="H296" s="263">
        <v>10</v>
      </c>
      <c r="I296" s="264"/>
      <c r="J296" s="265">
        <f>ROUND(I296*H296,2)</f>
        <v>0</v>
      </c>
      <c r="K296" s="261" t="s">
        <v>1</v>
      </c>
      <c r="L296" s="266"/>
      <c r="M296" s="267" t="s">
        <v>1</v>
      </c>
      <c r="N296" s="268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168</v>
      </c>
      <c r="AT296" s="229" t="s">
        <v>219</v>
      </c>
      <c r="AU296" s="229" t="s">
        <v>83</v>
      </c>
      <c r="AY296" s="17" t="s">
        <v>143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150</v>
      </c>
      <c r="BM296" s="229" t="s">
        <v>1861</v>
      </c>
    </row>
    <row r="297" s="2" customFormat="1" ht="16.5" customHeight="1">
      <c r="A297" s="38"/>
      <c r="B297" s="39"/>
      <c r="C297" s="259" t="s">
        <v>582</v>
      </c>
      <c r="D297" s="259" t="s">
        <v>219</v>
      </c>
      <c r="E297" s="260" t="s">
        <v>1862</v>
      </c>
      <c r="F297" s="261" t="s">
        <v>1863</v>
      </c>
      <c r="G297" s="262" t="s">
        <v>323</v>
      </c>
      <c r="H297" s="263">
        <v>510</v>
      </c>
      <c r="I297" s="264"/>
      <c r="J297" s="265">
        <f>ROUND(I297*H297,2)</f>
        <v>0</v>
      </c>
      <c r="K297" s="261" t="s">
        <v>1</v>
      </c>
      <c r="L297" s="266"/>
      <c r="M297" s="267" t="s">
        <v>1</v>
      </c>
      <c r="N297" s="268" t="s">
        <v>38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168</v>
      </c>
      <c r="AT297" s="229" t="s">
        <v>219</v>
      </c>
      <c r="AU297" s="229" t="s">
        <v>83</v>
      </c>
      <c r="AY297" s="17" t="s">
        <v>143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150</v>
      </c>
      <c r="BM297" s="229" t="s">
        <v>1864</v>
      </c>
    </row>
    <row r="298" s="2" customFormat="1" ht="16.5" customHeight="1">
      <c r="A298" s="38"/>
      <c r="B298" s="39"/>
      <c r="C298" s="259" t="s">
        <v>985</v>
      </c>
      <c r="D298" s="259" t="s">
        <v>219</v>
      </c>
      <c r="E298" s="260" t="s">
        <v>1865</v>
      </c>
      <c r="F298" s="261" t="s">
        <v>1866</v>
      </c>
      <c r="G298" s="262" t="s">
        <v>323</v>
      </c>
      <c r="H298" s="263">
        <v>10</v>
      </c>
      <c r="I298" s="264"/>
      <c r="J298" s="265">
        <f>ROUND(I298*H298,2)</f>
        <v>0</v>
      </c>
      <c r="K298" s="261" t="s">
        <v>1</v>
      </c>
      <c r="L298" s="266"/>
      <c r="M298" s="267" t="s">
        <v>1</v>
      </c>
      <c r="N298" s="268" t="s">
        <v>38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168</v>
      </c>
      <c r="AT298" s="229" t="s">
        <v>219</v>
      </c>
      <c r="AU298" s="229" t="s">
        <v>83</v>
      </c>
      <c r="AY298" s="17" t="s">
        <v>143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81</v>
      </c>
      <c r="BK298" s="230">
        <f>ROUND(I298*H298,2)</f>
        <v>0</v>
      </c>
      <c r="BL298" s="17" t="s">
        <v>150</v>
      </c>
      <c r="BM298" s="229" t="s">
        <v>1867</v>
      </c>
    </row>
    <row r="299" s="2" customFormat="1" ht="16.5" customHeight="1">
      <c r="A299" s="38"/>
      <c r="B299" s="39"/>
      <c r="C299" s="259" t="s">
        <v>590</v>
      </c>
      <c r="D299" s="259" t="s">
        <v>219</v>
      </c>
      <c r="E299" s="260" t="s">
        <v>1868</v>
      </c>
      <c r="F299" s="261" t="s">
        <v>1869</v>
      </c>
      <c r="G299" s="262" t="s">
        <v>323</v>
      </c>
      <c r="H299" s="263">
        <v>60</v>
      </c>
      <c r="I299" s="264"/>
      <c r="J299" s="265">
        <f>ROUND(I299*H299,2)</f>
        <v>0</v>
      </c>
      <c r="K299" s="261" t="s">
        <v>1</v>
      </c>
      <c r="L299" s="266"/>
      <c r="M299" s="267" t="s">
        <v>1</v>
      </c>
      <c r="N299" s="268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168</v>
      </c>
      <c r="AT299" s="229" t="s">
        <v>219</v>
      </c>
      <c r="AU299" s="229" t="s">
        <v>83</v>
      </c>
      <c r="AY299" s="17" t="s">
        <v>143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150</v>
      </c>
      <c r="BM299" s="229" t="s">
        <v>1870</v>
      </c>
    </row>
    <row r="300" s="2" customFormat="1" ht="16.5" customHeight="1">
      <c r="A300" s="38"/>
      <c r="B300" s="39"/>
      <c r="C300" s="259" t="s">
        <v>991</v>
      </c>
      <c r="D300" s="259" t="s">
        <v>219</v>
      </c>
      <c r="E300" s="260" t="s">
        <v>1871</v>
      </c>
      <c r="F300" s="261" t="s">
        <v>1872</v>
      </c>
      <c r="G300" s="262" t="s">
        <v>215</v>
      </c>
      <c r="H300" s="263">
        <v>85</v>
      </c>
      <c r="I300" s="264"/>
      <c r="J300" s="265">
        <f>ROUND(I300*H300,2)</f>
        <v>0</v>
      </c>
      <c r="K300" s="261" t="s">
        <v>1</v>
      </c>
      <c r="L300" s="266"/>
      <c r="M300" s="267" t="s">
        <v>1</v>
      </c>
      <c r="N300" s="268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168</v>
      </c>
      <c r="AT300" s="229" t="s">
        <v>219</v>
      </c>
      <c r="AU300" s="229" t="s">
        <v>83</v>
      </c>
      <c r="AY300" s="17" t="s">
        <v>143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150</v>
      </c>
      <c r="BM300" s="229" t="s">
        <v>1873</v>
      </c>
    </row>
    <row r="301" s="2" customFormat="1" ht="16.5" customHeight="1">
      <c r="A301" s="38"/>
      <c r="B301" s="39"/>
      <c r="C301" s="259" t="s">
        <v>594</v>
      </c>
      <c r="D301" s="259" t="s">
        <v>219</v>
      </c>
      <c r="E301" s="260" t="s">
        <v>1874</v>
      </c>
      <c r="F301" s="261" t="s">
        <v>1875</v>
      </c>
      <c r="G301" s="262" t="s">
        <v>215</v>
      </c>
      <c r="H301" s="263">
        <v>120</v>
      </c>
      <c r="I301" s="264"/>
      <c r="J301" s="265">
        <f>ROUND(I301*H301,2)</f>
        <v>0</v>
      </c>
      <c r="K301" s="261" t="s">
        <v>1</v>
      </c>
      <c r="L301" s="266"/>
      <c r="M301" s="267" t="s">
        <v>1</v>
      </c>
      <c r="N301" s="268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168</v>
      </c>
      <c r="AT301" s="229" t="s">
        <v>219</v>
      </c>
      <c r="AU301" s="229" t="s">
        <v>83</v>
      </c>
      <c r="AY301" s="17" t="s">
        <v>143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150</v>
      </c>
      <c r="BM301" s="229" t="s">
        <v>1876</v>
      </c>
    </row>
    <row r="302" s="12" customFormat="1" ht="22.8" customHeight="1">
      <c r="A302" s="12"/>
      <c r="B302" s="202"/>
      <c r="C302" s="203"/>
      <c r="D302" s="204" t="s">
        <v>72</v>
      </c>
      <c r="E302" s="216" t="s">
        <v>1877</v>
      </c>
      <c r="F302" s="216" t="s">
        <v>1878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SUM(P303:P309)</f>
        <v>0</v>
      </c>
      <c r="Q302" s="210"/>
      <c r="R302" s="211">
        <f>SUM(R303:R309)</f>
        <v>0</v>
      </c>
      <c r="S302" s="210"/>
      <c r="T302" s="212">
        <f>SUM(T303:T309)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81</v>
      </c>
      <c r="AT302" s="214" t="s">
        <v>72</v>
      </c>
      <c r="AU302" s="214" t="s">
        <v>81</v>
      </c>
      <c r="AY302" s="213" t="s">
        <v>143</v>
      </c>
      <c r="BK302" s="215">
        <f>SUM(BK303:BK309)</f>
        <v>0</v>
      </c>
    </row>
    <row r="303" s="2" customFormat="1" ht="55.5" customHeight="1">
      <c r="A303" s="38"/>
      <c r="B303" s="39"/>
      <c r="C303" s="259" t="s">
        <v>1004</v>
      </c>
      <c r="D303" s="259" t="s">
        <v>219</v>
      </c>
      <c r="E303" s="260" t="s">
        <v>1879</v>
      </c>
      <c r="F303" s="261" t="s">
        <v>1880</v>
      </c>
      <c r="G303" s="262" t="s">
        <v>215</v>
      </c>
      <c r="H303" s="263">
        <v>2</v>
      </c>
      <c r="I303" s="264"/>
      <c r="J303" s="265">
        <f>ROUND(I303*H303,2)</f>
        <v>0</v>
      </c>
      <c r="K303" s="261" t="s">
        <v>1</v>
      </c>
      <c r="L303" s="266"/>
      <c r="M303" s="267" t="s">
        <v>1</v>
      </c>
      <c r="N303" s="268" t="s">
        <v>38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168</v>
      </c>
      <c r="AT303" s="229" t="s">
        <v>219</v>
      </c>
      <c r="AU303" s="229" t="s">
        <v>83</v>
      </c>
      <c r="AY303" s="17" t="s">
        <v>143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81</v>
      </c>
      <c r="BK303" s="230">
        <f>ROUND(I303*H303,2)</f>
        <v>0</v>
      </c>
      <c r="BL303" s="17" t="s">
        <v>150</v>
      </c>
      <c r="BM303" s="229" t="s">
        <v>1881</v>
      </c>
    </row>
    <row r="304" s="2" customFormat="1" ht="55.5" customHeight="1">
      <c r="A304" s="38"/>
      <c r="B304" s="39"/>
      <c r="C304" s="259" t="s">
        <v>599</v>
      </c>
      <c r="D304" s="259" t="s">
        <v>219</v>
      </c>
      <c r="E304" s="260" t="s">
        <v>1882</v>
      </c>
      <c r="F304" s="261" t="s">
        <v>1883</v>
      </c>
      <c r="G304" s="262" t="s">
        <v>215</v>
      </c>
      <c r="H304" s="263">
        <v>4</v>
      </c>
      <c r="I304" s="264"/>
      <c r="J304" s="265">
        <f>ROUND(I304*H304,2)</f>
        <v>0</v>
      </c>
      <c r="K304" s="261" t="s">
        <v>1</v>
      </c>
      <c r="L304" s="266"/>
      <c r="M304" s="267" t="s">
        <v>1</v>
      </c>
      <c r="N304" s="268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168</v>
      </c>
      <c r="AT304" s="229" t="s">
        <v>219</v>
      </c>
      <c r="AU304" s="229" t="s">
        <v>83</v>
      </c>
      <c r="AY304" s="17" t="s">
        <v>143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150</v>
      </c>
      <c r="BM304" s="229" t="s">
        <v>1884</v>
      </c>
    </row>
    <row r="305" s="2" customFormat="1" ht="62.7" customHeight="1">
      <c r="A305" s="38"/>
      <c r="B305" s="39"/>
      <c r="C305" s="259" t="s">
        <v>1015</v>
      </c>
      <c r="D305" s="259" t="s">
        <v>219</v>
      </c>
      <c r="E305" s="260" t="s">
        <v>1885</v>
      </c>
      <c r="F305" s="261" t="s">
        <v>1886</v>
      </c>
      <c r="G305" s="262" t="s">
        <v>215</v>
      </c>
      <c r="H305" s="263">
        <v>7</v>
      </c>
      <c r="I305" s="264"/>
      <c r="J305" s="265">
        <f>ROUND(I305*H305,2)</f>
        <v>0</v>
      </c>
      <c r="K305" s="261" t="s">
        <v>1</v>
      </c>
      <c r="L305" s="266"/>
      <c r="M305" s="267" t="s">
        <v>1</v>
      </c>
      <c r="N305" s="268" t="s">
        <v>38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168</v>
      </c>
      <c r="AT305" s="229" t="s">
        <v>219</v>
      </c>
      <c r="AU305" s="229" t="s">
        <v>83</v>
      </c>
      <c r="AY305" s="17" t="s">
        <v>143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81</v>
      </c>
      <c r="BK305" s="230">
        <f>ROUND(I305*H305,2)</f>
        <v>0</v>
      </c>
      <c r="BL305" s="17" t="s">
        <v>150</v>
      </c>
      <c r="BM305" s="229" t="s">
        <v>1887</v>
      </c>
    </row>
    <row r="306" s="2" customFormat="1" ht="55.5" customHeight="1">
      <c r="A306" s="38"/>
      <c r="B306" s="39"/>
      <c r="C306" s="259" t="s">
        <v>604</v>
      </c>
      <c r="D306" s="259" t="s">
        <v>219</v>
      </c>
      <c r="E306" s="260" t="s">
        <v>1888</v>
      </c>
      <c r="F306" s="261" t="s">
        <v>1889</v>
      </c>
      <c r="G306" s="262" t="s">
        <v>215</v>
      </c>
      <c r="H306" s="263">
        <v>3</v>
      </c>
      <c r="I306" s="264"/>
      <c r="J306" s="265">
        <f>ROUND(I306*H306,2)</f>
        <v>0</v>
      </c>
      <c r="K306" s="261" t="s">
        <v>1</v>
      </c>
      <c r="L306" s="266"/>
      <c r="M306" s="267" t="s">
        <v>1</v>
      </c>
      <c r="N306" s="268" t="s">
        <v>38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168</v>
      </c>
      <c r="AT306" s="229" t="s">
        <v>219</v>
      </c>
      <c r="AU306" s="229" t="s">
        <v>83</v>
      </c>
      <c r="AY306" s="17" t="s">
        <v>143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81</v>
      </c>
      <c r="BK306" s="230">
        <f>ROUND(I306*H306,2)</f>
        <v>0</v>
      </c>
      <c r="BL306" s="17" t="s">
        <v>150</v>
      </c>
      <c r="BM306" s="229" t="s">
        <v>1890</v>
      </c>
    </row>
    <row r="307" s="2" customFormat="1" ht="66.75" customHeight="1">
      <c r="A307" s="38"/>
      <c r="B307" s="39"/>
      <c r="C307" s="259" t="s">
        <v>1021</v>
      </c>
      <c r="D307" s="259" t="s">
        <v>219</v>
      </c>
      <c r="E307" s="260" t="s">
        <v>1891</v>
      </c>
      <c r="F307" s="261" t="s">
        <v>1892</v>
      </c>
      <c r="G307" s="262" t="s">
        <v>215</v>
      </c>
      <c r="H307" s="263">
        <v>37</v>
      </c>
      <c r="I307" s="264"/>
      <c r="J307" s="265">
        <f>ROUND(I307*H307,2)</f>
        <v>0</v>
      </c>
      <c r="K307" s="261" t="s">
        <v>1</v>
      </c>
      <c r="L307" s="266"/>
      <c r="M307" s="267" t="s">
        <v>1</v>
      </c>
      <c r="N307" s="268" t="s">
        <v>38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168</v>
      </c>
      <c r="AT307" s="229" t="s">
        <v>219</v>
      </c>
      <c r="AU307" s="229" t="s">
        <v>83</v>
      </c>
      <c r="AY307" s="17" t="s">
        <v>143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150</v>
      </c>
      <c r="BM307" s="229" t="s">
        <v>1893</v>
      </c>
    </row>
    <row r="308" s="2" customFormat="1" ht="62.7" customHeight="1">
      <c r="A308" s="38"/>
      <c r="B308" s="39"/>
      <c r="C308" s="259" t="s">
        <v>609</v>
      </c>
      <c r="D308" s="259" t="s">
        <v>219</v>
      </c>
      <c r="E308" s="260" t="s">
        <v>1894</v>
      </c>
      <c r="F308" s="261" t="s">
        <v>1895</v>
      </c>
      <c r="G308" s="262" t="s">
        <v>215</v>
      </c>
      <c r="H308" s="263">
        <v>5</v>
      </c>
      <c r="I308" s="264"/>
      <c r="J308" s="265">
        <f>ROUND(I308*H308,2)</f>
        <v>0</v>
      </c>
      <c r="K308" s="261" t="s">
        <v>1</v>
      </c>
      <c r="L308" s="266"/>
      <c r="M308" s="267" t="s">
        <v>1</v>
      </c>
      <c r="N308" s="268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168</v>
      </c>
      <c r="AT308" s="229" t="s">
        <v>219</v>
      </c>
      <c r="AU308" s="229" t="s">
        <v>83</v>
      </c>
      <c r="AY308" s="17" t="s">
        <v>143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150</v>
      </c>
      <c r="BM308" s="229" t="s">
        <v>1896</v>
      </c>
    </row>
    <row r="309" s="2" customFormat="1" ht="76.35" customHeight="1">
      <c r="A309" s="38"/>
      <c r="B309" s="39"/>
      <c r="C309" s="259" t="s">
        <v>1027</v>
      </c>
      <c r="D309" s="259" t="s">
        <v>219</v>
      </c>
      <c r="E309" s="260" t="s">
        <v>1897</v>
      </c>
      <c r="F309" s="261" t="s">
        <v>1898</v>
      </c>
      <c r="G309" s="262" t="s">
        <v>215</v>
      </c>
      <c r="H309" s="263">
        <v>10</v>
      </c>
      <c r="I309" s="264"/>
      <c r="J309" s="265">
        <f>ROUND(I309*H309,2)</f>
        <v>0</v>
      </c>
      <c r="K309" s="261" t="s">
        <v>1</v>
      </c>
      <c r="L309" s="266"/>
      <c r="M309" s="267" t="s">
        <v>1</v>
      </c>
      <c r="N309" s="268" t="s">
        <v>38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168</v>
      </c>
      <c r="AT309" s="229" t="s">
        <v>219</v>
      </c>
      <c r="AU309" s="229" t="s">
        <v>83</v>
      </c>
      <c r="AY309" s="17" t="s">
        <v>143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150</v>
      </c>
      <c r="BM309" s="229" t="s">
        <v>1899</v>
      </c>
    </row>
    <row r="310" s="12" customFormat="1" ht="22.8" customHeight="1">
      <c r="A310" s="12"/>
      <c r="B310" s="202"/>
      <c r="C310" s="203"/>
      <c r="D310" s="204" t="s">
        <v>72</v>
      </c>
      <c r="E310" s="216" t="s">
        <v>1900</v>
      </c>
      <c r="F310" s="216" t="s">
        <v>1901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SUM(P311:P334)</f>
        <v>0</v>
      </c>
      <c r="Q310" s="210"/>
      <c r="R310" s="211">
        <f>SUM(R311:R334)</f>
        <v>0</v>
      </c>
      <c r="S310" s="210"/>
      <c r="T310" s="212">
        <f>SUM(T311:T334)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81</v>
      </c>
      <c r="AT310" s="214" t="s">
        <v>72</v>
      </c>
      <c r="AU310" s="214" t="s">
        <v>81</v>
      </c>
      <c r="AY310" s="213" t="s">
        <v>143</v>
      </c>
      <c r="BK310" s="215">
        <f>SUM(BK311:BK334)</f>
        <v>0</v>
      </c>
    </row>
    <row r="311" s="2" customFormat="1" ht="16.5" customHeight="1">
      <c r="A311" s="38"/>
      <c r="B311" s="39"/>
      <c r="C311" s="259" t="s">
        <v>615</v>
      </c>
      <c r="D311" s="259" t="s">
        <v>219</v>
      </c>
      <c r="E311" s="260" t="s">
        <v>1902</v>
      </c>
      <c r="F311" s="261" t="s">
        <v>1903</v>
      </c>
      <c r="G311" s="262" t="s">
        <v>215</v>
      </c>
      <c r="H311" s="263">
        <v>1</v>
      </c>
      <c r="I311" s="264"/>
      <c r="J311" s="265">
        <f>ROUND(I311*H311,2)</f>
        <v>0</v>
      </c>
      <c r="K311" s="261" t="s">
        <v>1</v>
      </c>
      <c r="L311" s="266"/>
      <c r="M311" s="267" t="s">
        <v>1</v>
      </c>
      <c r="N311" s="268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168</v>
      </c>
      <c r="AT311" s="229" t="s">
        <v>219</v>
      </c>
      <c r="AU311" s="229" t="s">
        <v>83</v>
      </c>
      <c r="AY311" s="17" t="s">
        <v>143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150</v>
      </c>
      <c r="BM311" s="229" t="s">
        <v>1904</v>
      </c>
    </row>
    <row r="312" s="2" customFormat="1" ht="16.5" customHeight="1">
      <c r="A312" s="38"/>
      <c r="B312" s="39"/>
      <c r="C312" s="259" t="s">
        <v>1038</v>
      </c>
      <c r="D312" s="259" t="s">
        <v>219</v>
      </c>
      <c r="E312" s="260" t="s">
        <v>1905</v>
      </c>
      <c r="F312" s="261" t="s">
        <v>1906</v>
      </c>
      <c r="G312" s="262" t="s">
        <v>215</v>
      </c>
      <c r="H312" s="263">
        <v>2</v>
      </c>
      <c r="I312" s="264"/>
      <c r="J312" s="265">
        <f>ROUND(I312*H312,2)</f>
        <v>0</v>
      </c>
      <c r="K312" s="261" t="s">
        <v>1</v>
      </c>
      <c r="L312" s="266"/>
      <c r="M312" s="267" t="s">
        <v>1</v>
      </c>
      <c r="N312" s="268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168</v>
      </c>
      <c r="AT312" s="229" t="s">
        <v>219</v>
      </c>
      <c r="AU312" s="229" t="s">
        <v>83</v>
      </c>
      <c r="AY312" s="17" t="s">
        <v>143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81</v>
      </c>
      <c r="BK312" s="230">
        <f>ROUND(I312*H312,2)</f>
        <v>0</v>
      </c>
      <c r="BL312" s="17" t="s">
        <v>150</v>
      </c>
      <c r="BM312" s="229" t="s">
        <v>1907</v>
      </c>
    </row>
    <row r="313" s="2" customFormat="1" ht="16.5" customHeight="1">
      <c r="A313" s="38"/>
      <c r="B313" s="39"/>
      <c r="C313" s="259" t="s">
        <v>624</v>
      </c>
      <c r="D313" s="259" t="s">
        <v>219</v>
      </c>
      <c r="E313" s="260" t="s">
        <v>1908</v>
      </c>
      <c r="F313" s="261" t="s">
        <v>1909</v>
      </c>
      <c r="G313" s="262" t="s">
        <v>215</v>
      </c>
      <c r="H313" s="263">
        <v>2</v>
      </c>
      <c r="I313" s="264"/>
      <c r="J313" s="265">
        <f>ROUND(I313*H313,2)</f>
        <v>0</v>
      </c>
      <c r="K313" s="261" t="s">
        <v>1</v>
      </c>
      <c r="L313" s="266"/>
      <c r="M313" s="267" t="s">
        <v>1</v>
      </c>
      <c r="N313" s="268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168</v>
      </c>
      <c r="AT313" s="229" t="s">
        <v>219</v>
      </c>
      <c r="AU313" s="229" t="s">
        <v>83</v>
      </c>
      <c r="AY313" s="17" t="s">
        <v>143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150</v>
      </c>
      <c r="BM313" s="229" t="s">
        <v>1910</v>
      </c>
    </row>
    <row r="314" s="2" customFormat="1" ht="16.5" customHeight="1">
      <c r="A314" s="38"/>
      <c r="B314" s="39"/>
      <c r="C314" s="259" t="s">
        <v>1047</v>
      </c>
      <c r="D314" s="259" t="s">
        <v>219</v>
      </c>
      <c r="E314" s="260" t="s">
        <v>1911</v>
      </c>
      <c r="F314" s="261" t="s">
        <v>1912</v>
      </c>
      <c r="G314" s="262" t="s">
        <v>215</v>
      </c>
      <c r="H314" s="263">
        <v>19</v>
      </c>
      <c r="I314" s="264"/>
      <c r="J314" s="265">
        <f>ROUND(I314*H314,2)</f>
        <v>0</v>
      </c>
      <c r="K314" s="261" t="s">
        <v>1</v>
      </c>
      <c r="L314" s="266"/>
      <c r="M314" s="267" t="s">
        <v>1</v>
      </c>
      <c r="N314" s="268" t="s">
        <v>38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168</v>
      </c>
      <c r="AT314" s="229" t="s">
        <v>219</v>
      </c>
      <c r="AU314" s="229" t="s">
        <v>83</v>
      </c>
      <c r="AY314" s="17" t="s">
        <v>143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81</v>
      </c>
      <c r="BK314" s="230">
        <f>ROUND(I314*H314,2)</f>
        <v>0</v>
      </c>
      <c r="BL314" s="17" t="s">
        <v>150</v>
      </c>
      <c r="BM314" s="229" t="s">
        <v>1913</v>
      </c>
    </row>
    <row r="315" s="2" customFormat="1" ht="16.5" customHeight="1">
      <c r="A315" s="38"/>
      <c r="B315" s="39"/>
      <c r="C315" s="259" t="s">
        <v>629</v>
      </c>
      <c r="D315" s="259" t="s">
        <v>219</v>
      </c>
      <c r="E315" s="260" t="s">
        <v>1914</v>
      </c>
      <c r="F315" s="261" t="s">
        <v>1915</v>
      </c>
      <c r="G315" s="262" t="s">
        <v>215</v>
      </c>
      <c r="H315" s="263">
        <v>6</v>
      </c>
      <c r="I315" s="264"/>
      <c r="J315" s="265">
        <f>ROUND(I315*H315,2)</f>
        <v>0</v>
      </c>
      <c r="K315" s="261" t="s">
        <v>1</v>
      </c>
      <c r="L315" s="266"/>
      <c r="M315" s="267" t="s">
        <v>1</v>
      </c>
      <c r="N315" s="268" t="s">
        <v>38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168</v>
      </c>
      <c r="AT315" s="229" t="s">
        <v>219</v>
      </c>
      <c r="AU315" s="229" t="s">
        <v>83</v>
      </c>
      <c r="AY315" s="17" t="s">
        <v>143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150</v>
      </c>
      <c r="BM315" s="229" t="s">
        <v>1916</v>
      </c>
    </row>
    <row r="316" s="2" customFormat="1" ht="16.5" customHeight="1">
      <c r="A316" s="38"/>
      <c r="B316" s="39"/>
      <c r="C316" s="259" t="s">
        <v>1056</v>
      </c>
      <c r="D316" s="259" t="s">
        <v>219</v>
      </c>
      <c r="E316" s="260" t="s">
        <v>1917</v>
      </c>
      <c r="F316" s="261" t="s">
        <v>1918</v>
      </c>
      <c r="G316" s="262" t="s">
        <v>215</v>
      </c>
      <c r="H316" s="263">
        <v>8</v>
      </c>
      <c r="I316" s="264"/>
      <c r="J316" s="265">
        <f>ROUND(I316*H316,2)</f>
        <v>0</v>
      </c>
      <c r="K316" s="261" t="s">
        <v>1</v>
      </c>
      <c r="L316" s="266"/>
      <c r="M316" s="267" t="s">
        <v>1</v>
      </c>
      <c r="N316" s="268" t="s">
        <v>38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168</v>
      </c>
      <c r="AT316" s="229" t="s">
        <v>219</v>
      </c>
      <c r="AU316" s="229" t="s">
        <v>83</v>
      </c>
      <c r="AY316" s="17" t="s">
        <v>143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150</v>
      </c>
      <c r="BM316" s="229" t="s">
        <v>1919</v>
      </c>
    </row>
    <row r="317" s="2" customFormat="1" ht="16.5" customHeight="1">
      <c r="A317" s="38"/>
      <c r="B317" s="39"/>
      <c r="C317" s="259" t="s">
        <v>635</v>
      </c>
      <c r="D317" s="259" t="s">
        <v>219</v>
      </c>
      <c r="E317" s="260" t="s">
        <v>1920</v>
      </c>
      <c r="F317" s="261" t="s">
        <v>1921</v>
      </c>
      <c r="G317" s="262" t="s">
        <v>215</v>
      </c>
      <c r="H317" s="263">
        <v>3</v>
      </c>
      <c r="I317" s="264"/>
      <c r="J317" s="265">
        <f>ROUND(I317*H317,2)</f>
        <v>0</v>
      </c>
      <c r="K317" s="261" t="s">
        <v>1</v>
      </c>
      <c r="L317" s="266"/>
      <c r="M317" s="267" t="s">
        <v>1</v>
      </c>
      <c r="N317" s="268" t="s">
        <v>38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168</v>
      </c>
      <c r="AT317" s="229" t="s">
        <v>219</v>
      </c>
      <c r="AU317" s="229" t="s">
        <v>83</v>
      </c>
      <c r="AY317" s="17" t="s">
        <v>143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81</v>
      </c>
      <c r="BK317" s="230">
        <f>ROUND(I317*H317,2)</f>
        <v>0</v>
      </c>
      <c r="BL317" s="17" t="s">
        <v>150</v>
      </c>
      <c r="BM317" s="229" t="s">
        <v>1922</v>
      </c>
    </row>
    <row r="318" s="2" customFormat="1" ht="16.5" customHeight="1">
      <c r="A318" s="38"/>
      <c r="B318" s="39"/>
      <c r="C318" s="259" t="s">
        <v>1066</v>
      </c>
      <c r="D318" s="259" t="s">
        <v>219</v>
      </c>
      <c r="E318" s="260" t="s">
        <v>1923</v>
      </c>
      <c r="F318" s="261" t="s">
        <v>1924</v>
      </c>
      <c r="G318" s="262" t="s">
        <v>215</v>
      </c>
      <c r="H318" s="263">
        <v>1</v>
      </c>
      <c r="I318" s="264"/>
      <c r="J318" s="265">
        <f>ROUND(I318*H318,2)</f>
        <v>0</v>
      </c>
      <c r="K318" s="261" t="s">
        <v>1</v>
      </c>
      <c r="L318" s="266"/>
      <c r="M318" s="267" t="s">
        <v>1</v>
      </c>
      <c r="N318" s="268" t="s">
        <v>38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168</v>
      </c>
      <c r="AT318" s="229" t="s">
        <v>219</v>
      </c>
      <c r="AU318" s="229" t="s">
        <v>83</v>
      </c>
      <c r="AY318" s="17" t="s">
        <v>143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150</v>
      </c>
      <c r="BM318" s="229" t="s">
        <v>1925</v>
      </c>
    </row>
    <row r="319" s="2" customFormat="1" ht="16.5" customHeight="1">
      <c r="A319" s="38"/>
      <c r="B319" s="39"/>
      <c r="C319" s="259" t="s">
        <v>639</v>
      </c>
      <c r="D319" s="259" t="s">
        <v>219</v>
      </c>
      <c r="E319" s="260" t="s">
        <v>1926</v>
      </c>
      <c r="F319" s="261" t="s">
        <v>1927</v>
      </c>
      <c r="G319" s="262" t="s">
        <v>215</v>
      </c>
      <c r="H319" s="263">
        <v>18</v>
      </c>
      <c r="I319" s="264"/>
      <c r="J319" s="265">
        <f>ROUND(I319*H319,2)</f>
        <v>0</v>
      </c>
      <c r="K319" s="261" t="s">
        <v>1</v>
      </c>
      <c r="L319" s="266"/>
      <c r="M319" s="267" t="s">
        <v>1</v>
      </c>
      <c r="N319" s="268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168</v>
      </c>
      <c r="AT319" s="229" t="s">
        <v>219</v>
      </c>
      <c r="AU319" s="229" t="s">
        <v>83</v>
      </c>
      <c r="AY319" s="17" t="s">
        <v>143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150</v>
      </c>
      <c r="BM319" s="229" t="s">
        <v>1928</v>
      </c>
    </row>
    <row r="320" s="2" customFormat="1" ht="16.5" customHeight="1">
      <c r="A320" s="38"/>
      <c r="B320" s="39"/>
      <c r="C320" s="259" t="s">
        <v>1076</v>
      </c>
      <c r="D320" s="259" t="s">
        <v>219</v>
      </c>
      <c r="E320" s="260" t="s">
        <v>1929</v>
      </c>
      <c r="F320" s="261" t="s">
        <v>1930</v>
      </c>
      <c r="G320" s="262" t="s">
        <v>215</v>
      </c>
      <c r="H320" s="263">
        <v>2</v>
      </c>
      <c r="I320" s="264"/>
      <c r="J320" s="265">
        <f>ROUND(I320*H320,2)</f>
        <v>0</v>
      </c>
      <c r="K320" s="261" t="s">
        <v>1</v>
      </c>
      <c r="L320" s="266"/>
      <c r="M320" s="267" t="s">
        <v>1</v>
      </c>
      <c r="N320" s="268" t="s">
        <v>38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168</v>
      </c>
      <c r="AT320" s="229" t="s">
        <v>219</v>
      </c>
      <c r="AU320" s="229" t="s">
        <v>83</v>
      </c>
      <c r="AY320" s="17" t="s">
        <v>143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150</v>
      </c>
      <c r="BM320" s="229" t="s">
        <v>1931</v>
      </c>
    </row>
    <row r="321" s="2" customFormat="1" ht="16.5" customHeight="1">
      <c r="A321" s="38"/>
      <c r="B321" s="39"/>
      <c r="C321" s="259" t="s">
        <v>644</v>
      </c>
      <c r="D321" s="259" t="s">
        <v>219</v>
      </c>
      <c r="E321" s="260" t="s">
        <v>1932</v>
      </c>
      <c r="F321" s="261" t="s">
        <v>1933</v>
      </c>
      <c r="G321" s="262" t="s">
        <v>215</v>
      </c>
      <c r="H321" s="263">
        <v>12</v>
      </c>
      <c r="I321" s="264"/>
      <c r="J321" s="265">
        <f>ROUND(I321*H321,2)</f>
        <v>0</v>
      </c>
      <c r="K321" s="261" t="s">
        <v>1</v>
      </c>
      <c r="L321" s="266"/>
      <c r="M321" s="267" t="s">
        <v>1</v>
      </c>
      <c r="N321" s="268" t="s">
        <v>38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168</v>
      </c>
      <c r="AT321" s="229" t="s">
        <v>219</v>
      </c>
      <c r="AU321" s="229" t="s">
        <v>83</v>
      </c>
      <c r="AY321" s="17" t="s">
        <v>143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81</v>
      </c>
      <c r="BK321" s="230">
        <f>ROUND(I321*H321,2)</f>
        <v>0</v>
      </c>
      <c r="BL321" s="17" t="s">
        <v>150</v>
      </c>
      <c r="BM321" s="229" t="s">
        <v>1934</v>
      </c>
    </row>
    <row r="322" s="2" customFormat="1" ht="16.5" customHeight="1">
      <c r="A322" s="38"/>
      <c r="B322" s="39"/>
      <c r="C322" s="259" t="s">
        <v>1085</v>
      </c>
      <c r="D322" s="259" t="s">
        <v>219</v>
      </c>
      <c r="E322" s="260" t="s">
        <v>1935</v>
      </c>
      <c r="F322" s="261" t="s">
        <v>1936</v>
      </c>
      <c r="G322" s="262" t="s">
        <v>215</v>
      </c>
      <c r="H322" s="263">
        <v>2</v>
      </c>
      <c r="I322" s="264"/>
      <c r="J322" s="265">
        <f>ROUND(I322*H322,2)</f>
        <v>0</v>
      </c>
      <c r="K322" s="261" t="s">
        <v>1</v>
      </c>
      <c r="L322" s="266"/>
      <c r="M322" s="267" t="s">
        <v>1</v>
      </c>
      <c r="N322" s="268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168</v>
      </c>
      <c r="AT322" s="229" t="s">
        <v>219</v>
      </c>
      <c r="AU322" s="229" t="s">
        <v>83</v>
      </c>
      <c r="AY322" s="17" t="s">
        <v>143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150</v>
      </c>
      <c r="BM322" s="229" t="s">
        <v>1937</v>
      </c>
    </row>
    <row r="323" s="2" customFormat="1" ht="16.5" customHeight="1">
      <c r="A323" s="38"/>
      <c r="B323" s="39"/>
      <c r="C323" s="259" t="s">
        <v>666</v>
      </c>
      <c r="D323" s="259" t="s">
        <v>219</v>
      </c>
      <c r="E323" s="260" t="s">
        <v>1938</v>
      </c>
      <c r="F323" s="261" t="s">
        <v>1939</v>
      </c>
      <c r="G323" s="262" t="s">
        <v>215</v>
      </c>
      <c r="H323" s="263">
        <v>39</v>
      </c>
      <c r="I323" s="264"/>
      <c r="J323" s="265">
        <f>ROUND(I323*H323,2)</f>
        <v>0</v>
      </c>
      <c r="K323" s="261" t="s">
        <v>1</v>
      </c>
      <c r="L323" s="266"/>
      <c r="M323" s="267" t="s">
        <v>1</v>
      </c>
      <c r="N323" s="268" t="s">
        <v>38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168</v>
      </c>
      <c r="AT323" s="229" t="s">
        <v>219</v>
      </c>
      <c r="AU323" s="229" t="s">
        <v>83</v>
      </c>
      <c r="AY323" s="17" t="s">
        <v>143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81</v>
      </c>
      <c r="BK323" s="230">
        <f>ROUND(I323*H323,2)</f>
        <v>0</v>
      </c>
      <c r="BL323" s="17" t="s">
        <v>150</v>
      </c>
      <c r="BM323" s="229" t="s">
        <v>1940</v>
      </c>
    </row>
    <row r="324" s="2" customFormat="1" ht="16.5" customHeight="1">
      <c r="A324" s="38"/>
      <c r="B324" s="39"/>
      <c r="C324" s="259" t="s">
        <v>1107</v>
      </c>
      <c r="D324" s="259" t="s">
        <v>219</v>
      </c>
      <c r="E324" s="260" t="s">
        <v>1941</v>
      </c>
      <c r="F324" s="261" t="s">
        <v>1942</v>
      </c>
      <c r="G324" s="262" t="s">
        <v>215</v>
      </c>
      <c r="H324" s="263">
        <v>6</v>
      </c>
      <c r="I324" s="264"/>
      <c r="J324" s="265">
        <f>ROUND(I324*H324,2)</f>
        <v>0</v>
      </c>
      <c r="K324" s="261" t="s">
        <v>1</v>
      </c>
      <c r="L324" s="266"/>
      <c r="M324" s="267" t="s">
        <v>1</v>
      </c>
      <c r="N324" s="268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168</v>
      </c>
      <c r="AT324" s="229" t="s">
        <v>219</v>
      </c>
      <c r="AU324" s="229" t="s">
        <v>83</v>
      </c>
      <c r="AY324" s="17" t="s">
        <v>143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150</v>
      </c>
      <c r="BM324" s="229" t="s">
        <v>1943</v>
      </c>
    </row>
    <row r="325" s="2" customFormat="1" ht="16.5" customHeight="1">
      <c r="A325" s="38"/>
      <c r="B325" s="39"/>
      <c r="C325" s="259" t="s">
        <v>671</v>
      </c>
      <c r="D325" s="259" t="s">
        <v>219</v>
      </c>
      <c r="E325" s="260" t="s">
        <v>1944</v>
      </c>
      <c r="F325" s="261" t="s">
        <v>1945</v>
      </c>
      <c r="G325" s="262" t="s">
        <v>215</v>
      </c>
      <c r="H325" s="263">
        <v>2</v>
      </c>
      <c r="I325" s="264"/>
      <c r="J325" s="265">
        <f>ROUND(I325*H325,2)</f>
        <v>0</v>
      </c>
      <c r="K325" s="261" t="s">
        <v>1</v>
      </c>
      <c r="L325" s="266"/>
      <c r="M325" s="267" t="s">
        <v>1</v>
      </c>
      <c r="N325" s="268" t="s">
        <v>38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168</v>
      </c>
      <c r="AT325" s="229" t="s">
        <v>219</v>
      </c>
      <c r="AU325" s="229" t="s">
        <v>83</v>
      </c>
      <c r="AY325" s="17" t="s">
        <v>143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81</v>
      </c>
      <c r="BK325" s="230">
        <f>ROUND(I325*H325,2)</f>
        <v>0</v>
      </c>
      <c r="BL325" s="17" t="s">
        <v>150</v>
      </c>
      <c r="BM325" s="229" t="s">
        <v>1946</v>
      </c>
    </row>
    <row r="326" s="2" customFormat="1" ht="16.5" customHeight="1">
      <c r="A326" s="38"/>
      <c r="B326" s="39"/>
      <c r="C326" s="259" t="s">
        <v>1116</v>
      </c>
      <c r="D326" s="259" t="s">
        <v>219</v>
      </c>
      <c r="E326" s="260" t="s">
        <v>1947</v>
      </c>
      <c r="F326" s="261" t="s">
        <v>1948</v>
      </c>
      <c r="G326" s="262" t="s">
        <v>215</v>
      </c>
      <c r="H326" s="263">
        <v>12</v>
      </c>
      <c r="I326" s="264"/>
      <c r="J326" s="265">
        <f>ROUND(I326*H326,2)</f>
        <v>0</v>
      </c>
      <c r="K326" s="261" t="s">
        <v>1</v>
      </c>
      <c r="L326" s="266"/>
      <c r="M326" s="267" t="s">
        <v>1</v>
      </c>
      <c r="N326" s="268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168</v>
      </c>
      <c r="AT326" s="229" t="s">
        <v>219</v>
      </c>
      <c r="AU326" s="229" t="s">
        <v>83</v>
      </c>
      <c r="AY326" s="17" t="s">
        <v>143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150</v>
      </c>
      <c r="BM326" s="229" t="s">
        <v>1949</v>
      </c>
    </row>
    <row r="327" s="2" customFormat="1" ht="16.5" customHeight="1">
      <c r="A327" s="38"/>
      <c r="B327" s="39"/>
      <c r="C327" s="259" t="s">
        <v>675</v>
      </c>
      <c r="D327" s="259" t="s">
        <v>219</v>
      </c>
      <c r="E327" s="260" t="s">
        <v>1950</v>
      </c>
      <c r="F327" s="261" t="s">
        <v>1951</v>
      </c>
      <c r="G327" s="262" t="s">
        <v>215</v>
      </c>
      <c r="H327" s="263">
        <v>3</v>
      </c>
      <c r="I327" s="264"/>
      <c r="J327" s="265">
        <f>ROUND(I327*H327,2)</f>
        <v>0</v>
      </c>
      <c r="K327" s="261" t="s">
        <v>1</v>
      </c>
      <c r="L327" s="266"/>
      <c r="M327" s="267" t="s">
        <v>1</v>
      </c>
      <c r="N327" s="268" t="s">
        <v>38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168</v>
      </c>
      <c r="AT327" s="229" t="s">
        <v>219</v>
      </c>
      <c r="AU327" s="229" t="s">
        <v>83</v>
      </c>
      <c r="AY327" s="17" t="s">
        <v>143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81</v>
      </c>
      <c r="BK327" s="230">
        <f>ROUND(I327*H327,2)</f>
        <v>0</v>
      </c>
      <c r="BL327" s="17" t="s">
        <v>150</v>
      </c>
      <c r="BM327" s="229" t="s">
        <v>1952</v>
      </c>
    </row>
    <row r="328" s="2" customFormat="1" ht="16.5" customHeight="1">
      <c r="A328" s="38"/>
      <c r="B328" s="39"/>
      <c r="C328" s="259" t="s">
        <v>1125</v>
      </c>
      <c r="D328" s="259" t="s">
        <v>219</v>
      </c>
      <c r="E328" s="260" t="s">
        <v>1953</v>
      </c>
      <c r="F328" s="261" t="s">
        <v>1954</v>
      </c>
      <c r="G328" s="262" t="s">
        <v>215</v>
      </c>
      <c r="H328" s="263">
        <v>2</v>
      </c>
      <c r="I328" s="264"/>
      <c r="J328" s="265">
        <f>ROUND(I328*H328,2)</f>
        <v>0</v>
      </c>
      <c r="K328" s="261" t="s">
        <v>1</v>
      </c>
      <c r="L328" s="266"/>
      <c r="M328" s="267" t="s">
        <v>1</v>
      </c>
      <c r="N328" s="268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168</v>
      </c>
      <c r="AT328" s="229" t="s">
        <v>219</v>
      </c>
      <c r="AU328" s="229" t="s">
        <v>83</v>
      </c>
      <c r="AY328" s="17" t="s">
        <v>143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150</v>
      </c>
      <c r="BM328" s="229" t="s">
        <v>1955</v>
      </c>
    </row>
    <row r="329" s="2" customFormat="1" ht="16.5" customHeight="1">
      <c r="A329" s="38"/>
      <c r="B329" s="39"/>
      <c r="C329" s="259" t="s">
        <v>680</v>
      </c>
      <c r="D329" s="259" t="s">
        <v>219</v>
      </c>
      <c r="E329" s="260" t="s">
        <v>1956</v>
      </c>
      <c r="F329" s="261" t="s">
        <v>1957</v>
      </c>
      <c r="G329" s="262" t="s">
        <v>215</v>
      </c>
      <c r="H329" s="263">
        <v>2</v>
      </c>
      <c r="I329" s="264"/>
      <c r="J329" s="265">
        <f>ROUND(I329*H329,2)</f>
        <v>0</v>
      </c>
      <c r="K329" s="261" t="s">
        <v>1</v>
      </c>
      <c r="L329" s="266"/>
      <c r="M329" s="267" t="s">
        <v>1</v>
      </c>
      <c r="N329" s="268" t="s">
        <v>38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168</v>
      </c>
      <c r="AT329" s="229" t="s">
        <v>219</v>
      </c>
      <c r="AU329" s="229" t="s">
        <v>83</v>
      </c>
      <c r="AY329" s="17" t="s">
        <v>143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150</v>
      </c>
      <c r="BM329" s="229" t="s">
        <v>1958</v>
      </c>
    </row>
    <row r="330" s="2" customFormat="1" ht="16.5" customHeight="1">
      <c r="A330" s="38"/>
      <c r="B330" s="39"/>
      <c r="C330" s="259" t="s">
        <v>1134</v>
      </c>
      <c r="D330" s="259" t="s">
        <v>219</v>
      </c>
      <c r="E330" s="260" t="s">
        <v>1959</v>
      </c>
      <c r="F330" s="261" t="s">
        <v>1960</v>
      </c>
      <c r="G330" s="262" t="s">
        <v>215</v>
      </c>
      <c r="H330" s="263">
        <v>1</v>
      </c>
      <c r="I330" s="264"/>
      <c r="J330" s="265">
        <f>ROUND(I330*H330,2)</f>
        <v>0</v>
      </c>
      <c r="K330" s="261" t="s">
        <v>1</v>
      </c>
      <c r="L330" s="266"/>
      <c r="M330" s="267" t="s">
        <v>1</v>
      </c>
      <c r="N330" s="268" t="s">
        <v>38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168</v>
      </c>
      <c r="AT330" s="229" t="s">
        <v>219</v>
      </c>
      <c r="AU330" s="229" t="s">
        <v>83</v>
      </c>
      <c r="AY330" s="17" t="s">
        <v>143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81</v>
      </c>
      <c r="BK330" s="230">
        <f>ROUND(I330*H330,2)</f>
        <v>0</v>
      </c>
      <c r="BL330" s="17" t="s">
        <v>150</v>
      </c>
      <c r="BM330" s="229" t="s">
        <v>1961</v>
      </c>
    </row>
    <row r="331" s="2" customFormat="1" ht="16.5" customHeight="1">
      <c r="A331" s="38"/>
      <c r="B331" s="39"/>
      <c r="C331" s="259" t="s">
        <v>684</v>
      </c>
      <c r="D331" s="259" t="s">
        <v>219</v>
      </c>
      <c r="E331" s="260" t="s">
        <v>1962</v>
      </c>
      <c r="F331" s="261" t="s">
        <v>1963</v>
      </c>
      <c r="G331" s="262" t="s">
        <v>215</v>
      </c>
      <c r="H331" s="263">
        <v>1</v>
      </c>
      <c r="I331" s="264"/>
      <c r="J331" s="265">
        <f>ROUND(I331*H331,2)</f>
        <v>0</v>
      </c>
      <c r="K331" s="261" t="s">
        <v>1</v>
      </c>
      <c r="L331" s="266"/>
      <c r="M331" s="267" t="s">
        <v>1</v>
      </c>
      <c r="N331" s="268" t="s">
        <v>38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168</v>
      </c>
      <c r="AT331" s="229" t="s">
        <v>219</v>
      </c>
      <c r="AU331" s="229" t="s">
        <v>83</v>
      </c>
      <c r="AY331" s="17" t="s">
        <v>143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81</v>
      </c>
      <c r="BK331" s="230">
        <f>ROUND(I331*H331,2)</f>
        <v>0</v>
      </c>
      <c r="BL331" s="17" t="s">
        <v>150</v>
      </c>
      <c r="BM331" s="229" t="s">
        <v>1964</v>
      </c>
    </row>
    <row r="332" s="2" customFormat="1" ht="16.5" customHeight="1">
      <c r="A332" s="38"/>
      <c r="B332" s="39"/>
      <c r="C332" s="259" t="s">
        <v>1143</v>
      </c>
      <c r="D332" s="259" t="s">
        <v>219</v>
      </c>
      <c r="E332" s="260" t="s">
        <v>1965</v>
      </c>
      <c r="F332" s="261" t="s">
        <v>1966</v>
      </c>
      <c r="G332" s="262" t="s">
        <v>215</v>
      </c>
      <c r="H332" s="263">
        <v>3</v>
      </c>
      <c r="I332" s="264"/>
      <c r="J332" s="265">
        <f>ROUND(I332*H332,2)</f>
        <v>0</v>
      </c>
      <c r="K332" s="261" t="s">
        <v>1</v>
      </c>
      <c r="L332" s="266"/>
      <c r="M332" s="267" t="s">
        <v>1</v>
      </c>
      <c r="N332" s="268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168</v>
      </c>
      <c r="AT332" s="229" t="s">
        <v>219</v>
      </c>
      <c r="AU332" s="229" t="s">
        <v>83</v>
      </c>
      <c r="AY332" s="17" t="s">
        <v>143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150</v>
      </c>
      <c r="BM332" s="229" t="s">
        <v>1967</v>
      </c>
    </row>
    <row r="333" s="2" customFormat="1" ht="16.5" customHeight="1">
      <c r="A333" s="38"/>
      <c r="B333" s="39"/>
      <c r="C333" s="259" t="s">
        <v>691</v>
      </c>
      <c r="D333" s="259" t="s">
        <v>219</v>
      </c>
      <c r="E333" s="260" t="s">
        <v>1968</v>
      </c>
      <c r="F333" s="261" t="s">
        <v>1969</v>
      </c>
      <c r="G333" s="262" t="s">
        <v>215</v>
      </c>
      <c r="H333" s="263">
        <v>1</v>
      </c>
      <c r="I333" s="264"/>
      <c r="J333" s="265">
        <f>ROUND(I333*H333,2)</f>
        <v>0</v>
      </c>
      <c r="K333" s="261" t="s">
        <v>1</v>
      </c>
      <c r="L333" s="266"/>
      <c r="M333" s="267" t="s">
        <v>1</v>
      </c>
      <c r="N333" s="268" t="s">
        <v>38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168</v>
      </c>
      <c r="AT333" s="229" t="s">
        <v>219</v>
      </c>
      <c r="AU333" s="229" t="s">
        <v>83</v>
      </c>
      <c r="AY333" s="17" t="s">
        <v>143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150</v>
      </c>
      <c r="BM333" s="229" t="s">
        <v>1970</v>
      </c>
    </row>
    <row r="334" s="2" customFormat="1" ht="21.75" customHeight="1">
      <c r="A334" s="38"/>
      <c r="B334" s="39"/>
      <c r="C334" s="259" t="s">
        <v>1156</v>
      </c>
      <c r="D334" s="259" t="s">
        <v>219</v>
      </c>
      <c r="E334" s="260" t="s">
        <v>1971</v>
      </c>
      <c r="F334" s="261" t="s">
        <v>1972</v>
      </c>
      <c r="G334" s="262" t="s">
        <v>215</v>
      </c>
      <c r="H334" s="263">
        <v>1</v>
      </c>
      <c r="I334" s="264"/>
      <c r="J334" s="265">
        <f>ROUND(I334*H334,2)</f>
        <v>0</v>
      </c>
      <c r="K334" s="261" t="s">
        <v>1</v>
      </c>
      <c r="L334" s="266"/>
      <c r="M334" s="267" t="s">
        <v>1</v>
      </c>
      <c r="N334" s="268" t="s">
        <v>38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168</v>
      </c>
      <c r="AT334" s="229" t="s">
        <v>219</v>
      </c>
      <c r="AU334" s="229" t="s">
        <v>83</v>
      </c>
      <c r="AY334" s="17" t="s">
        <v>143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81</v>
      </c>
      <c r="BK334" s="230">
        <f>ROUND(I334*H334,2)</f>
        <v>0</v>
      </c>
      <c r="BL334" s="17" t="s">
        <v>150</v>
      </c>
      <c r="BM334" s="229" t="s">
        <v>1973</v>
      </c>
    </row>
    <row r="335" s="12" customFormat="1" ht="22.8" customHeight="1">
      <c r="A335" s="12"/>
      <c r="B335" s="202"/>
      <c r="C335" s="203"/>
      <c r="D335" s="204" t="s">
        <v>72</v>
      </c>
      <c r="E335" s="216" t="s">
        <v>1974</v>
      </c>
      <c r="F335" s="216" t="s">
        <v>1975</v>
      </c>
      <c r="G335" s="203"/>
      <c r="H335" s="203"/>
      <c r="I335" s="206"/>
      <c r="J335" s="217">
        <f>BK335</f>
        <v>0</v>
      </c>
      <c r="K335" s="203"/>
      <c r="L335" s="208"/>
      <c r="M335" s="209"/>
      <c r="N335" s="210"/>
      <c r="O335" s="210"/>
      <c r="P335" s="211">
        <f>SUM(P336:P341)</f>
        <v>0</v>
      </c>
      <c r="Q335" s="210"/>
      <c r="R335" s="211">
        <f>SUM(R336:R341)</f>
        <v>0</v>
      </c>
      <c r="S335" s="210"/>
      <c r="T335" s="212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3" t="s">
        <v>81</v>
      </c>
      <c r="AT335" s="214" t="s">
        <v>72</v>
      </c>
      <c r="AU335" s="214" t="s">
        <v>81</v>
      </c>
      <c r="AY335" s="213" t="s">
        <v>143</v>
      </c>
      <c r="BK335" s="215">
        <f>SUM(BK336:BK341)</f>
        <v>0</v>
      </c>
    </row>
    <row r="336" s="2" customFormat="1" ht="16.5" customHeight="1">
      <c r="A336" s="38"/>
      <c r="B336" s="39"/>
      <c r="C336" s="259" t="s">
        <v>696</v>
      </c>
      <c r="D336" s="259" t="s">
        <v>219</v>
      </c>
      <c r="E336" s="260" t="s">
        <v>1976</v>
      </c>
      <c r="F336" s="261" t="s">
        <v>1977</v>
      </c>
      <c r="G336" s="262" t="s">
        <v>215</v>
      </c>
      <c r="H336" s="263">
        <v>1</v>
      </c>
      <c r="I336" s="264"/>
      <c r="J336" s="265">
        <f>ROUND(I336*H336,2)</f>
        <v>0</v>
      </c>
      <c r="K336" s="261" t="s">
        <v>1</v>
      </c>
      <c r="L336" s="266"/>
      <c r="M336" s="267" t="s">
        <v>1</v>
      </c>
      <c r="N336" s="268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168</v>
      </c>
      <c r="AT336" s="229" t="s">
        <v>219</v>
      </c>
      <c r="AU336" s="229" t="s">
        <v>83</v>
      </c>
      <c r="AY336" s="17" t="s">
        <v>143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150</v>
      </c>
      <c r="BM336" s="229" t="s">
        <v>1978</v>
      </c>
    </row>
    <row r="337" s="2" customFormat="1" ht="16.5" customHeight="1">
      <c r="A337" s="38"/>
      <c r="B337" s="39"/>
      <c r="C337" s="259" t="s">
        <v>1198</v>
      </c>
      <c r="D337" s="259" t="s">
        <v>219</v>
      </c>
      <c r="E337" s="260" t="s">
        <v>1979</v>
      </c>
      <c r="F337" s="261" t="s">
        <v>1980</v>
      </c>
      <c r="G337" s="262" t="s">
        <v>215</v>
      </c>
      <c r="H337" s="263">
        <v>1</v>
      </c>
      <c r="I337" s="264"/>
      <c r="J337" s="265">
        <f>ROUND(I337*H337,2)</f>
        <v>0</v>
      </c>
      <c r="K337" s="261" t="s">
        <v>1</v>
      </c>
      <c r="L337" s="266"/>
      <c r="M337" s="267" t="s">
        <v>1</v>
      </c>
      <c r="N337" s="268" t="s">
        <v>38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168</v>
      </c>
      <c r="AT337" s="229" t="s">
        <v>219</v>
      </c>
      <c r="AU337" s="229" t="s">
        <v>83</v>
      </c>
      <c r="AY337" s="17" t="s">
        <v>143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81</v>
      </c>
      <c r="BK337" s="230">
        <f>ROUND(I337*H337,2)</f>
        <v>0</v>
      </c>
      <c r="BL337" s="17" t="s">
        <v>150</v>
      </c>
      <c r="BM337" s="229" t="s">
        <v>1981</v>
      </c>
    </row>
    <row r="338" s="2" customFormat="1" ht="24.15" customHeight="1">
      <c r="A338" s="38"/>
      <c r="B338" s="39"/>
      <c r="C338" s="259" t="s">
        <v>718</v>
      </c>
      <c r="D338" s="259" t="s">
        <v>219</v>
      </c>
      <c r="E338" s="260" t="s">
        <v>1982</v>
      </c>
      <c r="F338" s="261" t="s">
        <v>1983</v>
      </c>
      <c r="G338" s="262" t="s">
        <v>215</v>
      </c>
      <c r="H338" s="263">
        <v>1</v>
      </c>
      <c r="I338" s="264"/>
      <c r="J338" s="265">
        <f>ROUND(I338*H338,2)</f>
        <v>0</v>
      </c>
      <c r="K338" s="261" t="s">
        <v>1</v>
      </c>
      <c r="L338" s="266"/>
      <c r="M338" s="267" t="s">
        <v>1</v>
      </c>
      <c r="N338" s="268" t="s">
        <v>38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168</v>
      </c>
      <c r="AT338" s="229" t="s">
        <v>219</v>
      </c>
      <c r="AU338" s="229" t="s">
        <v>83</v>
      </c>
      <c r="AY338" s="17" t="s">
        <v>143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81</v>
      </c>
      <c r="BK338" s="230">
        <f>ROUND(I338*H338,2)</f>
        <v>0</v>
      </c>
      <c r="BL338" s="17" t="s">
        <v>150</v>
      </c>
      <c r="BM338" s="229" t="s">
        <v>1984</v>
      </c>
    </row>
    <row r="339" s="2" customFormat="1" ht="16.5" customHeight="1">
      <c r="A339" s="38"/>
      <c r="B339" s="39"/>
      <c r="C339" s="259" t="s">
        <v>1209</v>
      </c>
      <c r="D339" s="259" t="s">
        <v>219</v>
      </c>
      <c r="E339" s="260" t="s">
        <v>1985</v>
      </c>
      <c r="F339" s="261" t="s">
        <v>1986</v>
      </c>
      <c r="G339" s="262" t="s">
        <v>215</v>
      </c>
      <c r="H339" s="263">
        <v>1</v>
      </c>
      <c r="I339" s="264"/>
      <c r="J339" s="265">
        <f>ROUND(I339*H339,2)</f>
        <v>0</v>
      </c>
      <c r="K339" s="261" t="s">
        <v>1</v>
      </c>
      <c r="L339" s="266"/>
      <c r="M339" s="267" t="s">
        <v>1</v>
      </c>
      <c r="N339" s="268" t="s">
        <v>38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168</v>
      </c>
      <c r="AT339" s="229" t="s">
        <v>219</v>
      </c>
      <c r="AU339" s="229" t="s">
        <v>83</v>
      </c>
      <c r="AY339" s="17" t="s">
        <v>143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81</v>
      </c>
      <c r="BK339" s="230">
        <f>ROUND(I339*H339,2)</f>
        <v>0</v>
      </c>
      <c r="BL339" s="17" t="s">
        <v>150</v>
      </c>
      <c r="BM339" s="229" t="s">
        <v>1987</v>
      </c>
    </row>
    <row r="340" s="2" customFormat="1" ht="16.5" customHeight="1">
      <c r="A340" s="38"/>
      <c r="B340" s="39"/>
      <c r="C340" s="259" t="s">
        <v>723</v>
      </c>
      <c r="D340" s="259" t="s">
        <v>219</v>
      </c>
      <c r="E340" s="260" t="s">
        <v>1988</v>
      </c>
      <c r="F340" s="261" t="s">
        <v>1989</v>
      </c>
      <c r="G340" s="262" t="s">
        <v>215</v>
      </c>
      <c r="H340" s="263">
        <v>1</v>
      </c>
      <c r="I340" s="264"/>
      <c r="J340" s="265">
        <f>ROUND(I340*H340,2)</f>
        <v>0</v>
      </c>
      <c r="K340" s="261" t="s">
        <v>1</v>
      </c>
      <c r="L340" s="266"/>
      <c r="M340" s="267" t="s">
        <v>1</v>
      </c>
      <c r="N340" s="268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168</v>
      </c>
      <c r="AT340" s="229" t="s">
        <v>219</v>
      </c>
      <c r="AU340" s="229" t="s">
        <v>83</v>
      </c>
      <c r="AY340" s="17" t="s">
        <v>143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150</v>
      </c>
      <c r="BM340" s="229" t="s">
        <v>1990</v>
      </c>
    </row>
    <row r="341" s="2" customFormat="1" ht="16.5" customHeight="1">
      <c r="A341" s="38"/>
      <c r="B341" s="39"/>
      <c r="C341" s="259" t="s">
        <v>1215</v>
      </c>
      <c r="D341" s="259" t="s">
        <v>219</v>
      </c>
      <c r="E341" s="260" t="s">
        <v>1991</v>
      </c>
      <c r="F341" s="261" t="s">
        <v>1992</v>
      </c>
      <c r="G341" s="262" t="s">
        <v>215</v>
      </c>
      <c r="H341" s="263">
        <v>1</v>
      </c>
      <c r="I341" s="264"/>
      <c r="J341" s="265">
        <f>ROUND(I341*H341,2)</f>
        <v>0</v>
      </c>
      <c r="K341" s="261" t="s">
        <v>1</v>
      </c>
      <c r="L341" s="266"/>
      <c r="M341" s="267" t="s">
        <v>1</v>
      </c>
      <c r="N341" s="268" t="s">
        <v>38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168</v>
      </c>
      <c r="AT341" s="229" t="s">
        <v>219</v>
      </c>
      <c r="AU341" s="229" t="s">
        <v>83</v>
      </c>
      <c r="AY341" s="17" t="s">
        <v>143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81</v>
      </c>
      <c r="BK341" s="230">
        <f>ROUND(I341*H341,2)</f>
        <v>0</v>
      </c>
      <c r="BL341" s="17" t="s">
        <v>150</v>
      </c>
      <c r="BM341" s="229" t="s">
        <v>1993</v>
      </c>
    </row>
    <row r="342" s="12" customFormat="1" ht="22.8" customHeight="1">
      <c r="A342" s="12"/>
      <c r="B342" s="202"/>
      <c r="C342" s="203"/>
      <c r="D342" s="204" t="s">
        <v>72</v>
      </c>
      <c r="E342" s="216" t="s">
        <v>1994</v>
      </c>
      <c r="F342" s="216" t="s">
        <v>1995</v>
      </c>
      <c r="G342" s="203"/>
      <c r="H342" s="203"/>
      <c r="I342" s="206"/>
      <c r="J342" s="217">
        <f>BK342</f>
        <v>0</v>
      </c>
      <c r="K342" s="203"/>
      <c r="L342" s="208"/>
      <c r="M342" s="209"/>
      <c r="N342" s="210"/>
      <c r="O342" s="210"/>
      <c r="P342" s="211">
        <f>SUM(P343:P347)</f>
        <v>0</v>
      </c>
      <c r="Q342" s="210"/>
      <c r="R342" s="211">
        <f>SUM(R343:R347)</f>
        <v>0</v>
      </c>
      <c r="S342" s="210"/>
      <c r="T342" s="212">
        <f>SUM(T343:T347)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3" t="s">
        <v>81</v>
      </c>
      <c r="AT342" s="214" t="s">
        <v>72</v>
      </c>
      <c r="AU342" s="214" t="s">
        <v>81</v>
      </c>
      <c r="AY342" s="213" t="s">
        <v>143</v>
      </c>
      <c r="BK342" s="215">
        <f>SUM(BK343:BK347)</f>
        <v>0</v>
      </c>
    </row>
    <row r="343" s="2" customFormat="1" ht="16.5" customHeight="1">
      <c r="A343" s="38"/>
      <c r="B343" s="39"/>
      <c r="C343" s="259" t="s">
        <v>727</v>
      </c>
      <c r="D343" s="259" t="s">
        <v>219</v>
      </c>
      <c r="E343" s="260" t="s">
        <v>1996</v>
      </c>
      <c r="F343" s="261" t="s">
        <v>1997</v>
      </c>
      <c r="G343" s="262" t="s">
        <v>215</v>
      </c>
      <c r="H343" s="263">
        <v>18</v>
      </c>
      <c r="I343" s="264"/>
      <c r="J343" s="265">
        <f>ROUND(I343*H343,2)</f>
        <v>0</v>
      </c>
      <c r="K343" s="261" t="s">
        <v>1</v>
      </c>
      <c r="L343" s="266"/>
      <c r="M343" s="267" t="s">
        <v>1</v>
      </c>
      <c r="N343" s="268" t="s">
        <v>38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168</v>
      </c>
      <c r="AT343" s="229" t="s">
        <v>219</v>
      </c>
      <c r="AU343" s="229" t="s">
        <v>83</v>
      </c>
      <c r="AY343" s="17" t="s">
        <v>143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150</v>
      </c>
      <c r="BM343" s="229" t="s">
        <v>1998</v>
      </c>
    </row>
    <row r="344" s="2" customFormat="1" ht="16.5" customHeight="1">
      <c r="A344" s="38"/>
      <c r="B344" s="39"/>
      <c r="C344" s="259" t="s">
        <v>1999</v>
      </c>
      <c r="D344" s="259" t="s">
        <v>219</v>
      </c>
      <c r="E344" s="260" t="s">
        <v>2000</v>
      </c>
      <c r="F344" s="261" t="s">
        <v>2001</v>
      </c>
      <c r="G344" s="262" t="s">
        <v>215</v>
      </c>
      <c r="H344" s="263">
        <v>11</v>
      </c>
      <c r="I344" s="264"/>
      <c r="J344" s="265">
        <f>ROUND(I344*H344,2)</f>
        <v>0</v>
      </c>
      <c r="K344" s="261" t="s">
        <v>1</v>
      </c>
      <c r="L344" s="266"/>
      <c r="M344" s="267" t="s">
        <v>1</v>
      </c>
      <c r="N344" s="268" t="s">
        <v>38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168</v>
      </c>
      <c r="AT344" s="229" t="s">
        <v>219</v>
      </c>
      <c r="AU344" s="229" t="s">
        <v>83</v>
      </c>
      <c r="AY344" s="17" t="s">
        <v>143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81</v>
      </c>
      <c r="BK344" s="230">
        <f>ROUND(I344*H344,2)</f>
        <v>0</v>
      </c>
      <c r="BL344" s="17" t="s">
        <v>150</v>
      </c>
      <c r="BM344" s="229" t="s">
        <v>2002</v>
      </c>
    </row>
    <row r="345" s="2" customFormat="1" ht="16.5" customHeight="1">
      <c r="A345" s="38"/>
      <c r="B345" s="39"/>
      <c r="C345" s="259" t="s">
        <v>732</v>
      </c>
      <c r="D345" s="259" t="s">
        <v>219</v>
      </c>
      <c r="E345" s="260" t="s">
        <v>2003</v>
      </c>
      <c r="F345" s="261" t="s">
        <v>2004</v>
      </c>
      <c r="G345" s="262" t="s">
        <v>215</v>
      </c>
      <c r="H345" s="263">
        <v>18</v>
      </c>
      <c r="I345" s="264"/>
      <c r="J345" s="265">
        <f>ROUND(I345*H345,2)</f>
        <v>0</v>
      </c>
      <c r="K345" s="261" t="s">
        <v>1</v>
      </c>
      <c r="L345" s="266"/>
      <c r="M345" s="267" t="s">
        <v>1</v>
      </c>
      <c r="N345" s="268" t="s">
        <v>38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168</v>
      </c>
      <c r="AT345" s="229" t="s">
        <v>219</v>
      </c>
      <c r="AU345" s="229" t="s">
        <v>83</v>
      </c>
      <c r="AY345" s="17" t="s">
        <v>143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150</v>
      </c>
      <c r="BM345" s="229" t="s">
        <v>2005</v>
      </c>
    </row>
    <row r="346" s="2" customFormat="1" ht="16.5" customHeight="1">
      <c r="A346" s="38"/>
      <c r="B346" s="39"/>
      <c r="C346" s="259" t="s">
        <v>2006</v>
      </c>
      <c r="D346" s="259" t="s">
        <v>219</v>
      </c>
      <c r="E346" s="260" t="s">
        <v>2007</v>
      </c>
      <c r="F346" s="261" t="s">
        <v>2008</v>
      </c>
      <c r="G346" s="262" t="s">
        <v>215</v>
      </c>
      <c r="H346" s="263">
        <v>1</v>
      </c>
      <c r="I346" s="264"/>
      <c r="J346" s="265">
        <f>ROUND(I346*H346,2)</f>
        <v>0</v>
      </c>
      <c r="K346" s="261" t="s">
        <v>1</v>
      </c>
      <c r="L346" s="266"/>
      <c r="M346" s="267" t="s">
        <v>1</v>
      </c>
      <c r="N346" s="268" t="s">
        <v>38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168</v>
      </c>
      <c r="AT346" s="229" t="s">
        <v>219</v>
      </c>
      <c r="AU346" s="229" t="s">
        <v>83</v>
      </c>
      <c r="AY346" s="17" t="s">
        <v>143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150</v>
      </c>
      <c r="BM346" s="229" t="s">
        <v>2009</v>
      </c>
    </row>
    <row r="347" s="2" customFormat="1" ht="16.5" customHeight="1">
      <c r="A347" s="38"/>
      <c r="B347" s="39"/>
      <c r="C347" s="259" t="s">
        <v>738</v>
      </c>
      <c r="D347" s="259" t="s">
        <v>219</v>
      </c>
      <c r="E347" s="260" t="s">
        <v>2010</v>
      </c>
      <c r="F347" s="261" t="s">
        <v>2011</v>
      </c>
      <c r="G347" s="262" t="s">
        <v>215</v>
      </c>
      <c r="H347" s="263">
        <v>1</v>
      </c>
      <c r="I347" s="264"/>
      <c r="J347" s="265">
        <f>ROUND(I347*H347,2)</f>
        <v>0</v>
      </c>
      <c r="K347" s="261" t="s">
        <v>1</v>
      </c>
      <c r="L347" s="266"/>
      <c r="M347" s="267" t="s">
        <v>1</v>
      </c>
      <c r="N347" s="268" t="s">
        <v>38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168</v>
      </c>
      <c r="AT347" s="229" t="s">
        <v>219</v>
      </c>
      <c r="AU347" s="229" t="s">
        <v>83</v>
      </c>
      <c r="AY347" s="17" t="s">
        <v>143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81</v>
      </c>
      <c r="BK347" s="230">
        <f>ROUND(I347*H347,2)</f>
        <v>0</v>
      </c>
      <c r="BL347" s="17" t="s">
        <v>150</v>
      </c>
      <c r="BM347" s="229" t="s">
        <v>2012</v>
      </c>
    </row>
    <row r="348" s="12" customFormat="1" ht="22.8" customHeight="1">
      <c r="A348" s="12"/>
      <c r="B348" s="202"/>
      <c r="C348" s="203"/>
      <c r="D348" s="204" t="s">
        <v>72</v>
      </c>
      <c r="E348" s="216" t="s">
        <v>2013</v>
      </c>
      <c r="F348" s="216" t="s">
        <v>2014</v>
      </c>
      <c r="G348" s="203"/>
      <c r="H348" s="203"/>
      <c r="I348" s="206"/>
      <c r="J348" s="217">
        <f>BK348</f>
        <v>0</v>
      </c>
      <c r="K348" s="203"/>
      <c r="L348" s="208"/>
      <c r="M348" s="209"/>
      <c r="N348" s="210"/>
      <c r="O348" s="210"/>
      <c r="P348" s="211">
        <f>SUM(P349:P351)</f>
        <v>0</v>
      </c>
      <c r="Q348" s="210"/>
      <c r="R348" s="211">
        <f>SUM(R349:R351)</f>
        <v>0</v>
      </c>
      <c r="S348" s="210"/>
      <c r="T348" s="212">
        <f>SUM(T349:T351)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3" t="s">
        <v>81</v>
      </c>
      <c r="AT348" s="214" t="s">
        <v>72</v>
      </c>
      <c r="AU348" s="214" t="s">
        <v>81</v>
      </c>
      <c r="AY348" s="213" t="s">
        <v>143</v>
      </c>
      <c r="BK348" s="215">
        <f>SUM(BK349:BK351)</f>
        <v>0</v>
      </c>
    </row>
    <row r="349" s="2" customFormat="1" ht="16.5" customHeight="1">
      <c r="A349" s="38"/>
      <c r="B349" s="39"/>
      <c r="C349" s="259" t="s">
        <v>2015</v>
      </c>
      <c r="D349" s="259" t="s">
        <v>219</v>
      </c>
      <c r="E349" s="260" t="s">
        <v>2016</v>
      </c>
      <c r="F349" s="261" t="s">
        <v>2017</v>
      </c>
      <c r="G349" s="262" t="s">
        <v>215</v>
      </c>
      <c r="H349" s="263">
        <v>1</v>
      </c>
      <c r="I349" s="264"/>
      <c r="J349" s="265">
        <f>ROUND(I349*H349,2)</f>
        <v>0</v>
      </c>
      <c r="K349" s="261" t="s">
        <v>1</v>
      </c>
      <c r="L349" s="266"/>
      <c r="M349" s="267" t="s">
        <v>1</v>
      </c>
      <c r="N349" s="268" t="s">
        <v>38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168</v>
      </c>
      <c r="AT349" s="229" t="s">
        <v>219</v>
      </c>
      <c r="AU349" s="229" t="s">
        <v>83</v>
      </c>
      <c r="AY349" s="17" t="s">
        <v>143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150</v>
      </c>
      <c r="BM349" s="229" t="s">
        <v>2018</v>
      </c>
    </row>
    <row r="350" s="2" customFormat="1" ht="16.5" customHeight="1">
      <c r="A350" s="38"/>
      <c r="B350" s="39"/>
      <c r="C350" s="259" t="s">
        <v>743</v>
      </c>
      <c r="D350" s="259" t="s">
        <v>219</v>
      </c>
      <c r="E350" s="260" t="s">
        <v>2019</v>
      </c>
      <c r="F350" s="261" t="s">
        <v>2020</v>
      </c>
      <c r="G350" s="262" t="s">
        <v>215</v>
      </c>
      <c r="H350" s="263">
        <v>3</v>
      </c>
      <c r="I350" s="264"/>
      <c r="J350" s="265">
        <f>ROUND(I350*H350,2)</f>
        <v>0</v>
      </c>
      <c r="K350" s="261" t="s">
        <v>1</v>
      </c>
      <c r="L350" s="266"/>
      <c r="M350" s="267" t="s">
        <v>1</v>
      </c>
      <c r="N350" s="268" t="s">
        <v>38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168</v>
      </c>
      <c r="AT350" s="229" t="s">
        <v>219</v>
      </c>
      <c r="AU350" s="229" t="s">
        <v>83</v>
      </c>
      <c r="AY350" s="17" t="s">
        <v>143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81</v>
      </c>
      <c r="BK350" s="230">
        <f>ROUND(I350*H350,2)</f>
        <v>0</v>
      </c>
      <c r="BL350" s="17" t="s">
        <v>150</v>
      </c>
      <c r="BM350" s="229" t="s">
        <v>2021</v>
      </c>
    </row>
    <row r="351" s="2" customFormat="1" ht="16.5" customHeight="1">
      <c r="A351" s="38"/>
      <c r="B351" s="39"/>
      <c r="C351" s="259" t="s">
        <v>2022</v>
      </c>
      <c r="D351" s="259" t="s">
        <v>219</v>
      </c>
      <c r="E351" s="260" t="s">
        <v>2023</v>
      </c>
      <c r="F351" s="261" t="s">
        <v>2024</v>
      </c>
      <c r="G351" s="262" t="s">
        <v>215</v>
      </c>
      <c r="H351" s="263">
        <v>1</v>
      </c>
      <c r="I351" s="264"/>
      <c r="J351" s="265">
        <f>ROUND(I351*H351,2)</f>
        <v>0</v>
      </c>
      <c r="K351" s="261" t="s">
        <v>1</v>
      </c>
      <c r="L351" s="266"/>
      <c r="M351" s="267" t="s">
        <v>1</v>
      </c>
      <c r="N351" s="268" t="s">
        <v>38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168</v>
      </c>
      <c r="AT351" s="229" t="s">
        <v>219</v>
      </c>
      <c r="AU351" s="229" t="s">
        <v>83</v>
      </c>
      <c r="AY351" s="17" t="s">
        <v>143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81</v>
      </c>
      <c r="BK351" s="230">
        <f>ROUND(I351*H351,2)</f>
        <v>0</v>
      </c>
      <c r="BL351" s="17" t="s">
        <v>150</v>
      </c>
      <c r="BM351" s="229" t="s">
        <v>2025</v>
      </c>
    </row>
    <row r="352" s="12" customFormat="1" ht="22.8" customHeight="1">
      <c r="A352" s="12"/>
      <c r="B352" s="202"/>
      <c r="C352" s="203"/>
      <c r="D352" s="204" t="s">
        <v>72</v>
      </c>
      <c r="E352" s="216" t="s">
        <v>2026</v>
      </c>
      <c r="F352" s="216" t="s">
        <v>2027</v>
      </c>
      <c r="G352" s="203"/>
      <c r="H352" s="203"/>
      <c r="I352" s="206"/>
      <c r="J352" s="217">
        <f>BK352</f>
        <v>0</v>
      </c>
      <c r="K352" s="203"/>
      <c r="L352" s="208"/>
      <c r="M352" s="209"/>
      <c r="N352" s="210"/>
      <c r="O352" s="210"/>
      <c r="P352" s="211">
        <f>P353</f>
        <v>0</v>
      </c>
      <c r="Q352" s="210"/>
      <c r="R352" s="211">
        <f>R353</f>
        <v>0</v>
      </c>
      <c r="S352" s="210"/>
      <c r="T352" s="212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3" t="s">
        <v>81</v>
      </c>
      <c r="AT352" s="214" t="s">
        <v>72</v>
      </c>
      <c r="AU352" s="214" t="s">
        <v>81</v>
      </c>
      <c r="AY352" s="213" t="s">
        <v>143</v>
      </c>
      <c r="BK352" s="215">
        <f>BK353</f>
        <v>0</v>
      </c>
    </row>
    <row r="353" s="2" customFormat="1" ht="16.5" customHeight="1">
      <c r="A353" s="38"/>
      <c r="B353" s="39"/>
      <c r="C353" s="259" t="s">
        <v>771</v>
      </c>
      <c r="D353" s="259" t="s">
        <v>219</v>
      </c>
      <c r="E353" s="260" t="s">
        <v>2028</v>
      </c>
      <c r="F353" s="261" t="s">
        <v>2029</v>
      </c>
      <c r="G353" s="262" t="s">
        <v>215</v>
      </c>
      <c r="H353" s="263">
        <v>12</v>
      </c>
      <c r="I353" s="264"/>
      <c r="J353" s="265">
        <f>ROUND(I353*H353,2)</f>
        <v>0</v>
      </c>
      <c r="K353" s="261" t="s">
        <v>1</v>
      </c>
      <c r="L353" s="266"/>
      <c r="M353" s="267" t="s">
        <v>1</v>
      </c>
      <c r="N353" s="268" t="s">
        <v>38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168</v>
      </c>
      <c r="AT353" s="229" t="s">
        <v>219</v>
      </c>
      <c r="AU353" s="229" t="s">
        <v>83</v>
      </c>
      <c r="AY353" s="17" t="s">
        <v>143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81</v>
      </c>
      <c r="BK353" s="230">
        <f>ROUND(I353*H353,2)</f>
        <v>0</v>
      </c>
      <c r="BL353" s="17" t="s">
        <v>150</v>
      </c>
      <c r="BM353" s="229" t="s">
        <v>2030</v>
      </c>
    </row>
    <row r="354" s="12" customFormat="1" ht="22.8" customHeight="1">
      <c r="A354" s="12"/>
      <c r="B354" s="202"/>
      <c r="C354" s="203"/>
      <c r="D354" s="204" t="s">
        <v>72</v>
      </c>
      <c r="E354" s="216" t="s">
        <v>2031</v>
      </c>
      <c r="F354" s="216" t="s">
        <v>2032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SUM(P355:P368)</f>
        <v>0</v>
      </c>
      <c r="Q354" s="210"/>
      <c r="R354" s="211">
        <f>SUM(R355:R368)</f>
        <v>0</v>
      </c>
      <c r="S354" s="210"/>
      <c r="T354" s="212">
        <f>SUM(T355:T368)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83</v>
      </c>
      <c r="AT354" s="214" t="s">
        <v>72</v>
      </c>
      <c r="AU354" s="214" t="s">
        <v>81</v>
      </c>
      <c r="AY354" s="213" t="s">
        <v>143</v>
      </c>
      <c r="BK354" s="215">
        <f>SUM(BK355:BK368)</f>
        <v>0</v>
      </c>
    </row>
    <row r="355" s="2" customFormat="1" ht="16.5" customHeight="1">
      <c r="A355" s="38"/>
      <c r="B355" s="39"/>
      <c r="C355" s="259" t="s">
        <v>2033</v>
      </c>
      <c r="D355" s="259" t="s">
        <v>219</v>
      </c>
      <c r="E355" s="260" t="s">
        <v>2034</v>
      </c>
      <c r="F355" s="261" t="s">
        <v>2035</v>
      </c>
      <c r="G355" s="262" t="s">
        <v>323</v>
      </c>
      <c r="H355" s="263">
        <v>20</v>
      </c>
      <c r="I355" s="264"/>
      <c r="J355" s="265">
        <f>ROUND(I355*H355,2)</f>
        <v>0</v>
      </c>
      <c r="K355" s="261" t="s">
        <v>1</v>
      </c>
      <c r="L355" s="266"/>
      <c r="M355" s="267" t="s">
        <v>1</v>
      </c>
      <c r="N355" s="268" t="s">
        <v>38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239</v>
      </c>
      <c r="AT355" s="229" t="s">
        <v>219</v>
      </c>
      <c r="AU355" s="229" t="s">
        <v>83</v>
      </c>
      <c r="AY355" s="17" t="s">
        <v>143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81</v>
      </c>
      <c r="BK355" s="230">
        <f>ROUND(I355*H355,2)</f>
        <v>0</v>
      </c>
      <c r="BL355" s="17" t="s">
        <v>195</v>
      </c>
      <c r="BM355" s="229" t="s">
        <v>2036</v>
      </c>
    </row>
    <row r="356" s="2" customFormat="1" ht="16.5" customHeight="1">
      <c r="A356" s="38"/>
      <c r="B356" s="39"/>
      <c r="C356" s="259" t="s">
        <v>780</v>
      </c>
      <c r="D356" s="259" t="s">
        <v>219</v>
      </c>
      <c r="E356" s="260" t="s">
        <v>2037</v>
      </c>
      <c r="F356" s="261" t="s">
        <v>2038</v>
      </c>
      <c r="G356" s="262" t="s">
        <v>323</v>
      </c>
      <c r="H356" s="263">
        <v>10</v>
      </c>
      <c r="I356" s="264"/>
      <c r="J356" s="265">
        <f>ROUND(I356*H356,2)</f>
        <v>0</v>
      </c>
      <c r="K356" s="261" t="s">
        <v>1</v>
      </c>
      <c r="L356" s="266"/>
      <c r="M356" s="267" t="s">
        <v>1</v>
      </c>
      <c r="N356" s="268" t="s">
        <v>38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239</v>
      </c>
      <c r="AT356" s="229" t="s">
        <v>219</v>
      </c>
      <c r="AU356" s="229" t="s">
        <v>83</v>
      </c>
      <c r="AY356" s="17" t="s">
        <v>143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81</v>
      </c>
      <c r="BK356" s="230">
        <f>ROUND(I356*H356,2)</f>
        <v>0</v>
      </c>
      <c r="BL356" s="17" t="s">
        <v>195</v>
      </c>
      <c r="BM356" s="229" t="s">
        <v>2039</v>
      </c>
    </row>
    <row r="357" s="2" customFormat="1" ht="16.5" customHeight="1">
      <c r="A357" s="38"/>
      <c r="B357" s="39"/>
      <c r="C357" s="259" t="s">
        <v>2040</v>
      </c>
      <c r="D357" s="259" t="s">
        <v>219</v>
      </c>
      <c r="E357" s="260" t="s">
        <v>2041</v>
      </c>
      <c r="F357" s="261" t="s">
        <v>2042</v>
      </c>
      <c r="G357" s="262" t="s">
        <v>323</v>
      </c>
      <c r="H357" s="263">
        <v>50</v>
      </c>
      <c r="I357" s="264"/>
      <c r="J357" s="265">
        <f>ROUND(I357*H357,2)</f>
        <v>0</v>
      </c>
      <c r="K357" s="261" t="s">
        <v>1</v>
      </c>
      <c r="L357" s="266"/>
      <c r="M357" s="267" t="s">
        <v>1</v>
      </c>
      <c r="N357" s="268" t="s">
        <v>38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239</v>
      </c>
      <c r="AT357" s="229" t="s">
        <v>219</v>
      </c>
      <c r="AU357" s="229" t="s">
        <v>83</v>
      </c>
      <c r="AY357" s="17" t="s">
        <v>143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81</v>
      </c>
      <c r="BK357" s="230">
        <f>ROUND(I357*H357,2)</f>
        <v>0</v>
      </c>
      <c r="BL357" s="17" t="s">
        <v>195</v>
      </c>
      <c r="BM357" s="229" t="s">
        <v>2043</v>
      </c>
    </row>
    <row r="358" s="2" customFormat="1" ht="16.5" customHeight="1">
      <c r="A358" s="38"/>
      <c r="B358" s="39"/>
      <c r="C358" s="259" t="s">
        <v>783</v>
      </c>
      <c r="D358" s="259" t="s">
        <v>219</v>
      </c>
      <c r="E358" s="260" t="s">
        <v>2044</v>
      </c>
      <c r="F358" s="261" t="s">
        <v>2045</v>
      </c>
      <c r="G358" s="262" t="s">
        <v>323</v>
      </c>
      <c r="H358" s="263">
        <v>460</v>
      </c>
      <c r="I358" s="264"/>
      <c r="J358" s="265">
        <f>ROUND(I358*H358,2)</f>
        <v>0</v>
      </c>
      <c r="K358" s="261" t="s">
        <v>1</v>
      </c>
      <c r="L358" s="266"/>
      <c r="M358" s="267" t="s">
        <v>1</v>
      </c>
      <c r="N358" s="268" t="s">
        <v>38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239</v>
      </c>
      <c r="AT358" s="229" t="s">
        <v>219</v>
      </c>
      <c r="AU358" s="229" t="s">
        <v>83</v>
      </c>
      <c r="AY358" s="17" t="s">
        <v>143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195</v>
      </c>
      <c r="BM358" s="229" t="s">
        <v>2046</v>
      </c>
    </row>
    <row r="359" s="2" customFormat="1" ht="16.5" customHeight="1">
      <c r="A359" s="38"/>
      <c r="B359" s="39"/>
      <c r="C359" s="259" t="s">
        <v>2047</v>
      </c>
      <c r="D359" s="259" t="s">
        <v>219</v>
      </c>
      <c r="E359" s="260" t="s">
        <v>2048</v>
      </c>
      <c r="F359" s="261" t="s">
        <v>2049</v>
      </c>
      <c r="G359" s="262" t="s">
        <v>323</v>
      </c>
      <c r="H359" s="263">
        <v>10</v>
      </c>
      <c r="I359" s="264"/>
      <c r="J359" s="265">
        <f>ROUND(I359*H359,2)</f>
        <v>0</v>
      </c>
      <c r="K359" s="261" t="s">
        <v>1</v>
      </c>
      <c r="L359" s="266"/>
      <c r="M359" s="267" t="s">
        <v>1</v>
      </c>
      <c r="N359" s="268" t="s">
        <v>38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239</v>
      </c>
      <c r="AT359" s="229" t="s">
        <v>219</v>
      </c>
      <c r="AU359" s="229" t="s">
        <v>83</v>
      </c>
      <c r="AY359" s="17" t="s">
        <v>143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81</v>
      </c>
      <c r="BK359" s="230">
        <f>ROUND(I359*H359,2)</f>
        <v>0</v>
      </c>
      <c r="BL359" s="17" t="s">
        <v>195</v>
      </c>
      <c r="BM359" s="229" t="s">
        <v>2050</v>
      </c>
    </row>
    <row r="360" s="2" customFormat="1" ht="24.15" customHeight="1">
      <c r="A360" s="38"/>
      <c r="B360" s="39"/>
      <c r="C360" s="259" t="s">
        <v>789</v>
      </c>
      <c r="D360" s="259" t="s">
        <v>219</v>
      </c>
      <c r="E360" s="260" t="s">
        <v>2051</v>
      </c>
      <c r="F360" s="261" t="s">
        <v>2052</v>
      </c>
      <c r="G360" s="262" t="s">
        <v>323</v>
      </c>
      <c r="H360" s="263">
        <v>20</v>
      </c>
      <c r="I360" s="264"/>
      <c r="J360" s="265">
        <f>ROUND(I360*H360,2)</f>
        <v>0</v>
      </c>
      <c r="K360" s="261" t="s">
        <v>1</v>
      </c>
      <c r="L360" s="266"/>
      <c r="M360" s="267" t="s">
        <v>1</v>
      </c>
      <c r="N360" s="268" t="s">
        <v>38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239</v>
      </c>
      <c r="AT360" s="229" t="s">
        <v>219</v>
      </c>
      <c r="AU360" s="229" t="s">
        <v>83</v>
      </c>
      <c r="AY360" s="17" t="s">
        <v>143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81</v>
      </c>
      <c r="BK360" s="230">
        <f>ROUND(I360*H360,2)</f>
        <v>0</v>
      </c>
      <c r="BL360" s="17" t="s">
        <v>195</v>
      </c>
      <c r="BM360" s="229" t="s">
        <v>2053</v>
      </c>
    </row>
    <row r="361" s="2" customFormat="1" ht="24.15" customHeight="1">
      <c r="A361" s="38"/>
      <c r="B361" s="39"/>
      <c r="C361" s="259" t="s">
        <v>2054</v>
      </c>
      <c r="D361" s="259" t="s">
        <v>219</v>
      </c>
      <c r="E361" s="260" t="s">
        <v>2055</v>
      </c>
      <c r="F361" s="261" t="s">
        <v>2056</v>
      </c>
      <c r="G361" s="262" t="s">
        <v>323</v>
      </c>
      <c r="H361" s="263">
        <v>160</v>
      </c>
      <c r="I361" s="264"/>
      <c r="J361" s="265">
        <f>ROUND(I361*H361,2)</f>
        <v>0</v>
      </c>
      <c r="K361" s="261" t="s">
        <v>1</v>
      </c>
      <c r="L361" s="266"/>
      <c r="M361" s="267" t="s">
        <v>1</v>
      </c>
      <c r="N361" s="268" t="s">
        <v>38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239</v>
      </c>
      <c r="AT361" s="229" t="s">
        <v>219</v>
      </c>
      <c r="AU361" s="229" t="s">
        <v>83</v>
      </c>
      <c r="AY361" s="17" t="s">
        <v>143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195</v>
      </c>
      <c r="BM361" s="229" t="s">
        <v>2057</v>
      </c>
    </row>
    <row r="362" s="2" customFormat="1" ht="16.5" customHeight="1">
      <c r="A362" s="38"/>
      <c r="B362" s="39"/>
      <c r="C362" s="259" t="s">
        <v>795</v>
      </c>
      <c r="D362" s="259" t="s">
        <v>219</v>
      </c>
      <c r="E362" s="260" t="s">
        <v>2058</v>
      </c>
      <c r="F362" s="261" t="s">
        <v>2059</v>
      </c>
      <c r="G362" s="262" t="s">
        <v>323</v>
      </c>
      <c r="H362" s="263">
        <v>330</v>
      </c>
      <c r="I362" s="264"/>
      <c r="J362" s="265">
        <f>ROUND(I362*H362,2)</f>
        <v>0</v>
      </c>
      <c r="K362" s="261" t="s">
        <v>1</v>
      </c>
      <c r="L362" s="266"/>
      <c r="M362" s="267" t="s">
        <v>1</v>
      </c>
      <c r="N362" s="268" t="s">
        <v>38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239</v>
      </c>
      <c r="AT362" s="229" t="s">
        <v>219</v>
      </c>
      <c r="AU362" s="229" t="s">
        <v>83</v>
      </c>
      <c r="AY362" s="17" t="s">
        <v>143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81</v>
      </c>
      <c r="BK362" s="230">
        <f>ROUND(I362*H362,2)</f>
        <v>0</v>
      </c>
      <c r="BL362" s="17" t="s">
        <v>195</v>
      </c>
      <c r="BM362" s="229" t="s">
        <v>2060</v>
      </c>
    </row>
    <row r="363" s="2" customFormat="1" ht="16.5" customHeight="1">
      <c r="A363" s="38"/>
      <c r="B363" s="39"/>
      <c r="C363" s="259" t="s">
        <v>2061</v>
      </c>
      <c r="D363" s="259" t="s">
        <v>219</v>
      </c>
      <c r="E363" s="260" t="s">
        <v>2062</v>
      </c>
      <c r="F363" s="261" t="s">
        <v>2063</v>
      </c>
      <c r="G363" s="262" t="s">
        <v>323</v>
      </c>
      <c r="H363" s="263">
        <v>1150</v>
      </c>
      <c r="I363" s="264"/>
      <c r="J363" s="265">
        <f>ROUND(I363*H363,2)</f>
        <v>0</v>
      </c>
      <c r="K363" s="261" t="s">
        <v>1</v>
      </c>
      <c r="L363" s="266"/>
      <c r="M363" s="267" t="s">
        <v>1</v>
      </c>
      <c r="N363" s="268" t="s">
        <v>38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239</v>
      </c>
      <c r="AT363" s="229" t="s">
        <v>219</v>
      </c>
      <c r="AU363" s="229" t="s">
        <v>83</v>
      </c>
      <c r="AY363" s="17" t="s">
        <v>143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81</v>
      </c>
      <c r="BK363" s="230">
        <f>ROUND(I363*H363,2)</f>
        <v>0</v>
      </c>
      <c r="BL363" s="17" t="s">
        <v>195</v>
      </c>
      <c r="BM363" s="229" t="s">
        <v>2064</v>
      </c>
    </row>
    <row r="364" s="2" customFormat="1" ht="16.5" customHeight="1">
      <c r="A364" s="38"/>
      <c r="B364" s="39"/>
      <c r="C364" s="259" t="s">
        <v>800</v>
      </c>
      <c r="D364" s="259" t="s">
        <v>219</v>
      </c>
      <c r="E364" s="260" t="s">
        <v>2065</v>
      </c>
      <c r="F364" s="261" t="s">
        <v>2066</v>
      </c>
      <c r="G364" s="262" t="s">
        <v>323</v>
      </c>
      <c r="H364" s="263">
        <v>310</v>
      </c>
      <c r="I364" s="264"/>
      <c r="J364" s="265">
        <f>ROUND(I364*H364,2)</f>
        <v>0</v>
      </c>
      <c r="K364" s="261" t="s">
        <v>1</v>
      </c>
      <c r="L364" s="266"/>
      <c r="M364" s="267" t="s">
        <v>1</v>
      </c>
      <c r="N364" s="268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239</v>
      </c>
      <c r="AT364" s="229" t="s">
        <v>219</v>
      </c>
      <c r="AU364" s="229" t="s">
        <v>83</v>
      </c>
      <c r="AY364" s="17" t="s">
        <v>143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195</v>
      </c>
      <c r="BM364" s="229" t="s">
        <v>2067</v>
      </c>
    </row>
    <row r="365" s="2" customFormat="1" ht="16.5" customHeight="1">
      <c r="A365" s="38"/>
      <c r="B365" s="39"/>
      <c r="C365" s="259" t="s">
        <v>2068</v>
      </c>
      <c r="D365" s="259" t="s">
        <v>219</v>
      </c>
      <c r="E365" s="260" t="s">
        <v>2069</v>
      </c>
      <c r="F365" s="261" t="s">
        <v>2070</v>
      </c>
      <c r="G365" s="262" t="s">
        <v>323</v>
      </c>
      <c r="H365" s="263">
        <v>35</v>
      </c>
      <c r="I365" s="264"/>
      <c r="J365" s="265">
        <f>ROUND(I365*H365,2)</f>
        <v>0</v>
      </c>
      <c r="K365" s="261" t="s">
        <v>1</v>
      </c>
      <c r="L365" s="266"/>
      <c r="M365" s="267" t="s">
        <v>1</v>
      </c>
      <c r="N365" s="268" t="s">
        <v>38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239</v>
      </c>
      <c r="AT365" s="229" t="s">
        <v>219</v>
      </c>
      <c r="AU365" s="229" t="s">
        <v>83</v>
      </c>
      <c r="AY365" s="17" t="s">
        <v>143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195</v>
      </c>
      <c r="BM365" s="229" t="s">
        <v>2071</v>
      </c>
    </row>
    <row r="366" s="2" customFormat="1" ht="16.5" customHeight="1">
      <c r="A366" s="38"/>
      <c r="B366" s="39"/>
      <c r="C366" s="259" t="s">
        <v>804</v>
      </c>
      <c r="D366" s="259" t="s">
        <v>219</v>
      </c>
      <c r="E366" s="260" t="s">
        <v>2072</v>
      </c>
      <c r="F366" s="261" t="s">
        <v>2073</v>
      </c>
      <c r="G366" s="262" t="s">
        <v>323</v>
      </c>
      <c r="H366" s="263">
        <v>550</v>
      </c>
      <c r="I366" s="264"/>
      <c r="J366" s="265">
        <f>ROUND(I366*H366,2)</f>
        <v>0</v>
      </c>
      <c r="K366" s="261" t="s">
        <v>1</v>
      </c>
      <c r="L366" s="266"/>
      <c r="M366" s="267" t="s">
        <v>1</v>
      </c>
      <c r="N366" s="268" t="s">
        <v>38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239</v>
      </c>
      <c r="AT366" s="229" t="s">
        <v>219</v>
      </c>
      <c r="AU366" s="229" t="s">
        <v>83</v>
      </c>
      <c r="AY366" s="17" t="s">
        <v>143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195</v>
      </c>
      <c r="BM366" s="229" t="s">
        <v>2074</v>
      </c>
    </row>
    <row r="367" s="2" customFormat="1" ht="16.5" customHeight="1">
      <c r="A367" s="38"/>
      <c r="B367" s="39"/>
      <c r="C367" s="259" t="s">
        <v>2075</v>
      </c>
      <c r="D367" s="259" t="s">
        <v>219</v>
      </c>
      <c r="E367" s="260" t="s">
        <v>2076</v>
      </c>
      <c r="F367" s="261" t="s">
        <v>2077</v>
      </c>
      <c r="G367" s="262" t="s">
        <v>323</v>
      </c>
      <c r="H367" s="263">
        <v>390</v>
      </c>
      <c r="I367" s="264"/>
      <c r="J367" s="265">
        <f>ROUND(I367*H367,2)</f>
        <v>0</v>
      </c>
      <c r="K367" s="261" t="s">
        <v>1</v>
      </c>
      <c r="L367" s="266"/>
      <c r="M367" s="267" t="s">
        <v>1</v>
      </c>
      <c r="N367" s="268" t="s">
        <v>38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239</v>
      </c>
      <c r="AT367" s="229" t="s">
        <v>219</v>
      </c>
      <c r="AU367" s="229" t="s">
        <v>83</v>
      </c>
      <c r="AY367" s="17" t="s">
        <v>143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81</v>
      </c>
      <c r="BK367" s="230">
        <f>ROUND(I367*H367,2)</f>
        <v>0</v>
      </c>
      <c r="BL367" s="17" t="s">
        <v>195</v>
      </c>
      <c r="BM367" s="229" t="s">
        <v>2078</v>
      </c>
    </row>
    <row r="368" s="2" customFormat="1" ht="16.5" customHeight="1">
      <c r="A368" s="38"/>
      <c r="B368" s="39"/>
      <c r="C368" s="259" t="s">
        <v>809</v>
      </c>
      <c r="D368" s="259" t="s">
        <v>219</v>
      </c>
      <c r="E368" s="260" t="s">
        <v>2079</v>
      </c>
      <c r="F368" s="261" t="s">
        <v>2080</v>
      </c>
      <c r="G368" s="262" t="s">
        <v>323</v>
      </c>
      <c r="H368" s="263">
        <v>460</v>
      </c>
      <c r="I368" s="264"/>
      <c r="J368" s="265">
        <f>ROUND(I368*H368,2)</f>
        <v>0</v>
      </c>
      <c r="K368" s="261" t="s">
        <v>1</v>
      </c>
      <c r="L368" s="266"/>
      <c r="M368" s="288" t="s">
        <v>1</v>
      </c>
      <c r="N368" s="289" t="s">
        <v>38</v>
      </c>
      <c r="O368" s="285"/>
      <c r="P368" s="286">
        <f>O368*H368</f>
        <v>0</v>
      </c>
      <c r="Q368" s="286">
        <v>0</v>
      </c>
      <c r="R368" s="286">
        <f>Q368*H368</f>
        <v>0</v>
      </c>
      <c r="S368" s="286">
        <v>0</v>
      </c>
      <c r="T368" s="28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239</v>
      </c>
      <c r="AT368" s="229" t="s">
        <v>219</v>
      </c>
      <c r="AU368" s="229" t="s">
        <v>83</v>
      </c>
      <c r="AY368" s="17" t="s">
        <v>143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195</v>
      </c>
      <c r="BM368" s="229" t="s">
        <v>2081</v>
      </c>
    </row>
    <row r="369" s="2" customFormat="1" ht="6.96" customHeight="1">
      <c r="A369" s="38"/>
      <c r="B369" s="66"/>
      <c r="C369" s="67"/>
      <c r="D369" s="67"/>
      <c r="E369" s="67"/>
      <c r="F369" s="67"/>
      <c r="G369" s="67"/>
      <c r="H369" s="67"/>
      <c r="I369" s="67"/>
      <c r="J369" s="67"/>
      <c r="K369" s="67"/>
      <c r="L369" s="44"/>
      <c r="M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</sheetData>
  <sheetProtection sheet="1" autoFilter="0" formatColumns="0" formatRows="0" objects="1" scenarios="1" spinCount="100000" saltValue="Orc1c46UVYsm4PfFsfc3NPZBCwoTp+TvTb5gFmo2O+0vscwIs5Uv9ByfRR4z4nTS1FOD9TMoEBJWa9laR2bknA==" hashValue="j7scKjmYHOJHTowQud2hxvPZx6qhClHDu4JPs9GG7V8PCqT3mzh6D+qfaqMgqqmgDu9GFfhpd2HVz81i/8VAJA==" algorithmName="SHA-512" password="CC35"/>
  <autoFilter ref="C131:K36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2082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ROUND((SUM(BE127:BE265)),  2)</f>
        <v>0</v>
      </c>
      <c r="G33" s="38"/>
      <c r="H33" s="38"/>
      <c r="I33" s="155">
        <v>0.20999999999999999</v>
      </c>
      <c r="J33" s="154">
        <f>ROUND(((SUM(BE127:BE265))*I33),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ROUND((SUM(BF127:BF265)),  2)</f>
        <v>0</v>
      </c>
      <c r="G34" s="38"/>
      <c r="H34" s="38"/>
      <c r="I34" s="155">
        <v>0.14999999999999999</v>
      </c>
      <c r="J34" s="154">
        <f>ROUND(((SUM(BF127:BF265))*I34),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ROUND((SUM(BG127:BG265)),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ROUND((SUM(BH127:BH265)),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ROUND((SUM(BI127:BI265)),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04 -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2083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2084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112</v>
      </c>
      <c r="E102" s="182"/>
      <c r="F102" s="182"/>
      <c r="G102" s="182"/>
      <c r="H102" s="182"/>
      <c r="I102" s="182"/>
      <c r="J102" s="183">
        <f>J151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5"/>
      <c r="C103" s="186"/>
      <c r="D103" s="187" t="s">
        <v>2085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2086</v>
      </c>
      <c r="E104" s="188"/>
      <c r="F104" s="188"/>
      <c r="G104" s="188"/>
      <c r="H104" s="188"/>
      <c r="I104" s="188"/>
      <c r="J104" s="189">
        <f>J161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2087</v>
      </c>
      <c r="E105" s="188"/>
      <c r="F105" s="188"/>
      <c r="G105" s="188"/>
      <c r="H105" s="188"/>
      <c r="I105" s="188"/>
      <c r="J105" s="189">
        <f>J192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2088</v>
      </c>
      <c r="E106" s="188"/>
      <c r="F106" s="188"/>
      <c r="G106" s="188"/>
      <c r="H106" s="188"/>
      <c r="I106" s="188"/>
      <c r="J106" s="189">
        <f>J229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123</v>
      </c>
      <c r="E107" s="188"/>
      <c r="F107" s="188"/>
      <c r="G107" s="188"/>
      <c r="H107" s="188"/>
      <c r="I107" s="188"/>
      <c r="J107" s="189">
        <f>J255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Odloučené pracoviště Jilemnického - přístavba a stavební úpravy frézařské dílny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04 - Zdravotechnika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5. 3. 2023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129</v>
      </c>
      <c r="D126" s="194" t="s">
        <v>58</v>
      </c>
      <c r="E126" s="194" t="s">
        <v>54</v>
      </c>
      <c r="F126" s="194" t="s">
        <v>55</v>
      </c>
      <c r="G126" s="194" t="s">
        <v>130</v>
      </c>
      <c r="H126" s="194" t="s">
        <v>131</v>
      </c>
      <c r="I126" s="194" t="s">
        <v>132</v>
      </c>
      <c r="J126" s="194" t="s">
        <v>101</v>
      </c>
      <c r="K126" s="195" t="s">
        <v>133</v>
      </c>
      <c r="L126" s="196"/>
      <c r="M126" s="100" t="s">
        <v>1</v>
      </c>
      <c r="N126" s="101" t="s">
        <v>37</v>
      </c>
      <c r="O126" s="101" t="s">
        <v>134</v>
      </c>
      <c r="P126" s="101" t="s">
        <v>135</v>
      </c>
      <c r="Q126" s="101" t="s">
        <v>136</v>
      </c>
      <c r="R126" s="101" t="s">
        <v>137</v>
      </c>
      <c r="S126" s="101" t="s">
        <v>138</v>
      </c>
      <c r="T126" s="102" t="s">
        <v>139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140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P128+P151</f>
        <v>0</v>
      </c>
      <c r="Q127" s="104"/>
      <c r="R127" s="199">
        <f>R128+R151</f>
        <v>0</v>
      </c>
      <c r="S127" s="104"/>
      <c r="T127" s="200">
        <f>T128+T151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103</v>
      </c>
      <c r="BK127" s="201">
        <f>BK128+BK151</f>
        <v>0</v>
      </c>
    </row>
    <row r="128" s="12" customFormat="1" ht="25.92" customHeight="1">
      <c r="A128" s="12"/>
      <c r="B128" s="202"/>
      <c r="C128" s="203"/>
      <c r="D128" s="204" t="s">
        <v>72</v>
      </c>
      <c r="E128" s="205" t="s">
        <v>141</v>
      </c>
      <c r="F128" s="205" t="s">
        <v>142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P129+P139+P142+P147</f>
        <v>0</v>
      </c>
      <c r="Q128" s="210"/>
      <c r="R128" s="211">
        <f>R129+R139+R142+R147</f>
        <v>0</v>
      </c>
      <c r="S128" s="210"/>
      <c r="T128" s="212">
        <f>T129+T139+T142+T147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73</v>
      </c>
      <c r="AY128" s="213" t="s">
        <v>143</v>
      </c>
      <c r="BK128" s="215">
        <f>BK129+BK139+BK142+BK147</f>
        <v>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81</v>
      </c>
      <c r="F129" s="216" t="s">
        <v>144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SUM(P130:P138)</f>
        <v>0</v>
      </c>
      <c r="Q129" s="210"/>
      <c r="R129" s="211">
        <f>SUM(R130:R138)</f>
        <v>0</v>
      </c>
      <c r="S129" s="210"/>
      <c r="T129" s="212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143</v>
      </c>
      <c r="BK129" s="215">
        <f>SUM(BK130:BK138)</f>
        <v>0</v>
      </c>
    </row>
    <row r="130" s="2" customFormat="1" ht="16.5" customHeight="1">
      <c r="A130" s="38"/>
      <c r="B130" s="39"/>
      <c r="C130" s="218" t="s">
        <v>81</v>
      </c>
      <c r="D130" s="218" t="s">
        <v>145</v>
      </c>
      <c r="E130" s="219" t="s">
        <v>2089</v>
      </c>
      <c r="F130" s="220" t="s">
        <v>2090</v>
      </c>
      <c r="G130" s="221" t="s">
        <v>148</v>
      </c>
      <c r="H130" s="222">
        <v>25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150</v>
      </c>
      <c r="BM130" s="229" t="s">
        <v>2091</v>
      </c>
    </row>
    <row r="131" s="2" customFormat="1" ht="24.15" customHeight="1">
      <c r="A131" s="38"/>
      <c r="B131" s="39"/>
      <c r="C131" s="218" t="s">
        <v>83</v>
      </c>
      <c r="D131" s="218" t="s">
        <v>145</v>
      </c>
      <c r="E131" s="219" t="s">
        <v>2092</v>
      </c>
      <c r="F131" s="220" t="s">
        <v>2093</v>
      </c>
      <c r="G131" s="221" t="s">
        <v>148</v>
      </c>
      <c r="H131" s="222">
        <v>82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150</v>
      </c>
      <c r="BM131" s="229" t="s">
        <v>2094</v>
      </c>
    </row>
    <row r="132" s="2" customFormat="1" ht="16.5" customHeight="1">
      <c r="A132" s="38"/>
      <c r="B132" s="39"/>
      <c r="C132" s="218" t="s">
        <v>159</v>
      </c>
      <c r="D132" s="218" t="s">
        <v>145</v>
      </c>
      <c r="E132" s="219" t="s">
        <v>2095</v>
      </c>
      <c r="F132" s="220" t="s">
        <v>2096</v>
      </c>
      <c r="G132" s="221" t="s">
        <v>148</v>
      </c>
      <c r="H132" s="222">
        <v>4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150</v>
      </c>
      <c r="BM132" s="229" t="s">
        <v>2097</v>
      </c>
    </row>
    <row r="133" s="2" customFormat="1" ht="24.15" customHeight="1">
      <c r="A133" s="38"/>
      <c r="B133" s="39"/>
      <c r="C133" s="218" t="s">
        <v>150</v>
      </c>
      <c r="D133" s="218" t="s">
        <v>145</v>
      </c>
      <c r="E133" s="219" t="s">
        <v>2098</v>
      </c>
      <c r="F133" s="220" t="s">
        <v>2099</v>
      </c>
      <c r="G133" s="221" t="s">
        <v>148</v>
      </c>
      <c r="H133" s="222">
        <v>86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150</v>
      </c>
      <c r="BM133" s="229" t="s">
        <v>2100</v>
      </c>
    </row>
    <row r="134" s="2" customFormat="1" ht="33" customHeight="1">
      <c r="A134" s="38"/>
      <c r="B134" s="39"/>
      <c r="C134" s="218" t="s">
        <v>172</v>
      </c>
      <c r="D134" s="218" t="s">
        <v>145</v>
      </c>
      <c r="E134" s="219" t="s">
        <v>2101</v>
      </c>
      <c r="F134" s="220" t="s">
        <v>2102</v>
      </c>
      <c r="G134" s="221" t="s">
        <v>148</v>
      </c>
      <c r="H134" s="222">
        <v>25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150</v>
      </c>
      <c r="BM134" s="229" t="s">
        <v>2103</v>
      </c>
    </row>
    <row r="135" s="2" customFormat="1" ht="24.15" customHeight="1">
      <c r="A135" s="38"/>
      <c r="B135" s="39"/>
      <c r="C135" s="218" t="s">
        <v>162</v>
      </c>
      <c r="D135" s="218" t="s">
        <v>145</v>
      </c>
      <c r="E135" s="219" t="s">
        <v>2104</v>
      </c>
      <c r="F135" s="220" t="s">
        <v>2105</v>
      </c>
      <c r="G135" s="221" t="s">
        <v>148</v>
      </c>
      <c r="H135" s="222">
        <v>86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150</v>
      </c>
      <c r="BM135" s="229" t="s">
        <v>2106</v>
      </c>
    </row>
    <row r="136" s="2" customFormat="1" ht="24.15" customHeight="1">
      <c r="A136" s="38"/>
      <c r="B136" s="39"/>
      <c r="C136" s="218" t="s">
        <v>185</v>
      </c>
      <c r="D136" s="218" t="s">
        <v>145</v>
      </c>
      <c r="E136" s="219" t="s">
        <v>2107</v>
      </c>
      <c r="F136" s="220" t="s">
        <v>2108</v>
      </c>
      <c r="G136" s="221" t="s">
        <v>167</v>
      </c>
      <c r="H136" s="222">
        <v>25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150</v>
      </c>
      <c r="BM136" s="229" t="s">
        <v>2109</v>
      </c>
    </row>
    <row r="137" s="2" customFormat="1" ht="16.5" customHeight="1">
      <c r="A137" s="38"/>
      <c r="B137" s="39"/>
      <c r="C137" s="259" t="s">
        <v>168</v>
      </c>
      <c r="D137" s="259" t="s">
        <v>219</v>
      </c>
      <c r="E137" s="260" t="s">
        <v>2110</v>
      </c>
      <c r="F137" s="261" t="s">
        <v>2111</v>
      </c>
      <c r="G137" s="262" t="s">
        <v>167</v>
      </c>
      <c r="H137" s="263">
        <v>18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168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150</v>
      </c>
      <c r="BM137" s="229" t="s">
        <v>2112</v>
      </c>
    </row>
    <row r="138" s="2" customFormat="1" ht="16.5" customHeight="1">
      <c r="A138" s="38"/>
      <c r="B138" s="39"/>
      <c r="C138" s="259" t="s">
        <v>206</v>
      </c>
      <c r="D138" s="259" t="s">
        <v>219</v>
      </c>
      <c r="E138" s="260" t="s">
        <v>2113</v>
      </c>
      <c r="F138" s="261" t="s">
        <v>2114</v>
      </c>
      <c r="G138" s="262" t="s">
        <v>167</v>
      </c>
      <c r="H138" s="263">
        <v>31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168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150</v>
      </c>
      <c r="BM138" s="229" t="s">
        <v>2115</v>
      </c>
    </row>
    <row r="139" s="12" customFormat="1" ht="22.8" customHeight="1">
      <c r="A139" s="12"/>
      <c r="B139" s="202"/>
      <c r="C139" s="203"/>
      <c r="D139" s="204" t="s">
        <v>72</v>
      </c>
      <c r="E139" s="216" t="s">
        <v>162</v>
      </c>
      <c r="F139" s="216" t="s">
        <v>2116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143</v>
      </c>
      <c r="BK139" s="215">
        <f>SUM(BK140:BK141)</f>
        <v>0</v>
      </c>
    </row>
    <row r="140" s="2" customFormat="1" ht="24.15" customHeight="1">
      <c r="A140" s="38"/>
      <c r="B140" s="39"/>
      <c r="C140" s="218" t="s">
        <v>175</v>
      </c>
      <c r="D140" s="218" t="s">
        <v>145</v>
      </c>
      <c r="E140" s="219" t="s">
        <v>2117</v>
      </c>
      <c r="F140" s="220" t="s">
        <v>2118</v>
      </c>
      <c r="G140" s="221" t="s">
        <v>323</v>
      </c>
      <c r="H140" s="222">
        <v>78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150</v>
      </c>
      <c r="AT140" s="229" t="s">
        <v>145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150</v>
      </c>
      <c r="BM140" s="229" t="s">
        <v>2119</v>
      </c>
    </row>
    <row r="141" s="2" customFormat="1" ht="24.15" customHeight="1">
      <c r="A141" s="38"/>
      <c r="B141" s="39"/>
      <c r="C141" s="218" t="s">
        <v>218</v>
      </c>
      <c r="D141" s="218" t="s">
        <v>145</v>
      </c>
      <c r="E141" s="219" t="s">
        <v>2120</v>
      </c>
      <c r="F141" s="220" t="s">
        <v>2118</v>
      </c>
      <c r="G141" s="221" t="s">
        <v>323</v>
      </c>
      <c r="H141" s="222">
        <v>24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145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150</v>
      </c>
      <c r="BM141" s="229" t="s">
        <v>2121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2122</v>
      </c>
      <c r="F142" s="216" t="s">
        <v>2123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SUM(P143:P146)</f>
        <v>0</v>
      </c>
      <c r="Q142" s="210"/>
      <c r="R142" s="211">
        <f>SUM(R143:R146)</f>
        <v>0</v>
      </c>
      <c r="S142" s="210"/>
      <c r="T142" s="212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143</v>
      </c>
      <c r="BK142" s="215">
        <f>SUM(BK143:BK146)</f>
        <v>0</v>
      </c>
    </row>
    <row r="143" s="2" customFormat="1" ht="33" customHeight="1">
      <c r="A143" s="38"/>
      <c r="B143" s="39"/>
      <c r="C143" s="218" t="s">
        <v>181</v>
      </c>
      <c r="D143" s="218" t="s">
        <v>145</v>
      </c>
      <c r="E143" s="219" t="s">
        <v>2124</v>
      </c>
      <c r="F143" s="220" t="s">
        <v>2125</v>
      </c>
      <c r="G143" s="221" t="s">
        <v>323</v>
      </c>
      <c r="H143" s="222">
        <v>120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2126</v>
      </c>
    </row>
    <row r="144" s="2" customFormat="1" ht="24.15" customHeight="1">
      <c r="A144" s="38"/>
      <c r="B144" s="39"/>
      <c r="C144" s="218" t="s">
        <v>226</v>
      </c>
      <c r="D144" s="218" t="s">
        <v>145</v>
      </c>
      <c r="E144" s="219" t="s">
        <v>2127</v>
      </c>
      <c r="F144" s="220" t="s">
        <v>2128</v>
      </c>
      <c r="G144" s="221" t="s">
        <v>323</v>
      </c>
      <c r="H144" s="222">
        <v>80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150</v>
      </c>
      <c r="BM144" s="229" t="s">
        <v>2129</v>
      </c>
    </row>
    <row r="145" s="2" customFormat="1" ht="16.5" customHeight="1">
      <c r="A145" s="38"/>
      <c r="B145" s="39"/>
      <c r="C145" s="218" t="s">
        <v>188</v>
      </c>
      <c r="D145" s="218" t="s">
        <v>145</v>
      </c>
      <c r="E145" s="219" t="s">
        <v>2130</v>
      </c>
      <c r="F145" s="220" t="s">
        <v>2131</v>
      </c>
      <c r="G145" s="221" t="s">
        <v>215</v>
      </c>
      <c r="H145" s="222">
        <v>12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150</v>
      </c>
      <c r="BM145" s="229" t="s">
        <v>2132</v>
      </c>
    </row>
    <row r="146" s="2" customFormat="1" ht="16.5" customHeight="1">
      <c r="A146" s="38"/>
      <c r="B146" s="39"/>
      <c r="C146" s="218" t="s">
        <v>8</v>
      </c>
      <c r="D146" s="218" t="s">
        <v>145</v>
      </c>
      <c r="E146" s="219" t="s">
        <v>2133</v>
      </c>
      <c r="F146" s="220" t="s">
        <v>2123</v>
      </c>
      <c r="G146" s="221" t="s">
        <v>2134</v>
      </c>
      <c r="H146" s="222">
        <v>36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150</v>
      </c>
      <c r="BM146" s="229" t="s">
        <v>2135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206</v>
      </c>
      <c r="F147" s="216" t="s">
        <v>481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143</v>
      </c>
      <c r="BK147" s="215">
        <f>SUM(BK148:BK150)</f>
        <v>0</v>
      </c>
    </row>
    <row r="148" s="2" customFormat="1" ht="24.15" customHeight="1">
      <c r="A148" s="38"/>
      <c r="B148" s="39"/>
      <c r="C148" s="218" t="s">
        <v>195</v>
      </c>
      <c r="D148" s="218" t="s">
        <v>145</v>
      </c>
      <c r="E148" s="219" t="s">
        <v>2136</v>
      </c>
      <c r="F148" s="220" t="s">
        <v>2137</v>
      </c>
      <c r="G148" s="221" t="s">
        <v>323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150</v>
      </c>
      <c r="BM148" s="229" t="s">
        <v>2138</v>
      </c>
    </row>
    <row r="149" s="2" customFormat="1" ht="24.15" customHeight="1">
      <c r="A149" s="38"/>
      <c r="B149" s="39"/>
      <c r="C149" s="218" t="s">
        <v>241</v>
      </c>
      <c r="D149" s="218" t="s">
        <v>145</v>
      </c>
      <c r="E149" s="219" t="s">
        <v>2139</v>
      </c>
      <c r="F149" s="220" t="s">
        <v>2140</v>
      </c>
      <c r="G149" s="221" t="s">
        <v>323</v>
      </c>
      <c r="H149" s="222">
        <v>78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2141</v>
      </c>
    </row>
    <row r="150" s="2" customFormat="1" ht="24.15" customHeight="1">
      <c r="A150" s="38"/>
      <c r="B150" s="39"/>
      <c r="C150" s="218" t="s">
        <v>209</v>
      </c>
      <c r="D150" s="218" t="s">
        <v>145</v>
      </c>
      <c r="E150" s="219" t="s">
        <v>2142</v>
      </c>
      <c r="F150" s="220" t="s">
        <v>2143</v>
      </c>
      <c r="G150" s="221" t="s">
        <v>323</v>
      </c>
      <c r="H150" s="222">
        <v>24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150</v>
      </c>
      <c r="BM150" s="229" t="s">
        <v>2144</v>
      </c>
    </row>
    <row r="151" s="12" customFormat="1" ht="25.92" customHeight="1">
      <c r="A151" s="12"/>
      <c r="B151" s="202"/>
      <c r="C151" s="203"/>
      <c r="D151" s="204" t="s">
        <v>72</v>
      </c>
      <c r="E151" s="205" t="s">
        <v>617</v>
      </c>
      <c r="F151" s="205" t="s">
        <v>618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P152+P161+P192+P229+P255</f>
        <v>0</v>
      </c>
      <c r="Q151" s="210"/>
      <c r="R151" s="211">
        <f>R152+R161+R192+R229+R255</f>
        <v>0</v>
      </c>
      <c r="S151" s="210"/>
      <c r="T151" s="212">
        <f>T152+T161+T192+T229+T255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72</v>
      </c>
      <c r="AU151" s="214" t="s">
        <v>73</v>
      </c>
      <c r="AY151" s="213" t="s">
        <v>143</v>
      </c>
      <c r="BK151" s="215">
        <f>BK152+BK161+BK192+BK229+BK255</f>
        <v>0</v>
      </c>
    </row>
    <row r="152" s="12" customFormat="1" ht="22.8" customHeight="1">
      <c r="A152" s="12"/>
      <c r="B152" s="202"/>
      <c r="C152" s="203"/>
      <c r="D152" s="204" t="s">
        <v>72</v>
      </c>
      <c r="E152" s="216" t="s">
        <v>2145</v>
      </c>
      <c r="F152" s="216" t="s">
        <v>2146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SUM(P153:P160)</f>
        <v>0</v>
      </c>
      <c r="Q152" s="210"/>
      <c r="R152" s="211">
        <f>SUM(R153:R160)</f>
        <v>0</v>
      </c>
      <c r="S152" s="210"/>
      <c r="T152" s="212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81</v>
      </c>
      <c r="AT152" s="214" t="s">
        <v>72</v>
      </c>
      <c r="AU152" s="214" t="s">
        <v>81</v>
      </c>
      <c r="AY152" s="213" t="s">
        <v>143</v>
      </c>
      <c r="BK152" s="215">
        <f>SUM(BK153:BK160)</f>
        <v>0</v>
      </c>
    </row>
    <row r="153" s="2" customFormat="1" ht="16.5" customHeight="1">
      <c r="A153" s="38"/>
      <c r="B153" s="39"/>
      <c r="C153" s="218" t="s">
        <v>254</v>
      </c>
      <c r="D153" s="218" t="s">
        <v>145</v>
      </c>
      <c r="E153" s="219" t="s">
        <v>2147</v>
      </c>
      <c r="F153" s="220" t="s">
        <v>2148</v>
      </c>
      <c r="G153" s="221" t="s">
        <v>2134</v>
      </c>
      <c r="H153" s="222">
        <v>6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2149</v>
      </c>
    </row>
    <row r="154" s="2" customFormat="1" ht="16.5" customHeight="1">
      <c r="A154" s="38"/>
      <c r="B154" s="39"/>
      <c r="C154" s="218" t="s">
        <v>216</v>
      </c>
      <c r="D154" s="218" t="s">
        <v>145</v>
      </c>
      <c r="E154" s="219" t="s">
        <v>2150</v>
      </c>
      <c r="F154" s="220" t="s">
        <v>2151</v>
      </c>
      <c r="G154" s="221" t="s">
        <v>2134</v>
      </c>
      <c r="H154" s="222">
        <v>6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150</v>
      </c>
      <c r="BM154" s="229" t="s">
        <v>2152</v>
      </c>
    </row>
    <row r="155" s="2" customFormat="1" ht="16.5" customHeight="1">
      <c r="A155" s="38"/>
      <c r="B155" s="39"/>
      <c r="C155" s="218" t="s">
        <v>7</v>
      </c>
      <c r="D155" s="218" t="s">
        <v>145</v>
      </c>
      <c r="E155" s="219" t="s">
        <v>2153</v>
      </c>
      <c r="F155" s="220" t="s">
        <v>2154</v>
      </c>
      <c r="G155" s="221" t="s">
        <v>2134</v>
      </c>
      <c r="H155" s="222">
        <v>6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150</v>
      </c>
      <c r="BM155" s="229" t="s">
        <v>2155</v>
      </c>
    </row>
    <row r="156" s="2" customFormat="1" ht="16.5" customHeight="1">
      <c r="A156" s="38"/>
      <c r="B156" s="39"/>
      <c r="C156" s="218" t="s">
        <v>222</v>
      </c>
      <c r="D156" s="218" t="s">
        <v>145</v>
      </c>
      <c r="E156" s="219" t="s">
        <v>2156</v>
      </c>
      <c r="F156" s="220" t="s">
        <v>2157</v>
      </c>
      <c r="G156" s="221" t="s">
        <v>215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145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150</v>
      </c>
      <c r="BM156" s="229" t="s">
        <v>2158</v>
      </c>
    </row>
    <row r="157" s="2" customFormat="1" ht="24.15" customHeight="1">
      <c r="A157" s="38"/>
      <c r="B157" s="39"/>
      <c r="C157" s="218" t="s">
        <v>282</v>
      </c>
      <c r="D157" s="218" t="s">
        <v>145</v>
      </c>
      <c r="E157" s="219" t="s">
        <v>2159</v>
      </c>
      <c r="F157" s="220" t="s">
        <v>2160</v>
      </c>
      <c r="G157" s="221" t="s">
        <v>717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150</v>
      </c>
      <c r="BM157" s="229" t="s">
        <v>2161</v>
      </c>
    </row>
    <row r="158" s="2" customFormat="1" ht="16.5" customHeight="1">
      <c r="A158" s="38"/>
      <c r="B158" s="39"/>
      <c r="C158" s="218" t="s">
        <v>225</v>
      </c>
      <c r="D158" s="218" t="s">
        <v>145</v>
      </c>
      <c r="E158" s="219" t="s">
        <v>2162</v>
      </c>
      <c r="F158" s="220" t="s">
        <v>2163</v>
      </c>
      <c r="G158" s="221" t="s">
        <v>2134</v>
      </c>
      <c r="H158" s="222">
        <v>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2164</v>
      </c>
    </row>
    <row r="159" s="2" customFormat="1" ht="16.5" customHeight="1">
      <c r="A159" s="38"/>
      <c r="B159" s="39"/>
      <c r="C159" s="218" t="s">
        <v>292</v>
      </c>
      <c r="D159" s="218" t="s">
        <v>145</v>
      </c>
      <c r="E159" s="219" t="s">
        <v>2165</v>
      </c>
      <c r="F159" s="220" t="s">
        <v>2166</v>
      </c>
      <c r="G159" s="221" t="s">
        <v>717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150</v>
      </c>
      <c r="BM159" s="229" t="s">
        <v>2167</v>
      </c>
    </row>
    <row r="160" s="2" customFormat="1" ht="16.5" customHeight="1">
      <c r="A160" s="38"/>
      <c r="B160" s="39"/>
      <c r="C160" s="218" t="s">
        <v>229</v>
      </c>
      <c r="D160" s="218" t="s">
        <v>145</v>
      </c>
      <c r="E160" s="219" t="s">
        <v>2168</v>
      </c>
      <c r="F160" s="220" t="s">
        <v>2169</v>
      </c>
      <c r="G160" s="221" t="s">
        <v>2134</v>
      </c>
      <c r="H160" s="222">
        <v>10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150</v>
      </c>
      <c r="BM160" s="229" t="s">
        <v>2170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2171</v>
      </c>
      <c r="F161" s="216" t="s">
        <v>2172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SUM(P162:P191)</f>
        <v>0</v>
      </c>
      <c r="Q161" s="210"/>
      <c r="R161" s="211">
        <f>SUM(R162:R191)</f>
        <v>0</v>
      </c>
      <c r="S161" s="210"/>
      <c r="T161" s="212">
        <f>SUM(T162:T191)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83</v>
      </c>
      <c r="AT161" s="214" t="s">
        <v>72</v>
      </c>
      <c r="AU161" s="214" t="s">
        <v>81</v>
      </c>
      <c r="AY161" s="213" t="s">
        <v>143</v>
      </c>
      <c r="BK161" s="215">
        <f>SUM(BK162:BK191)</f>
        <v>0</v>
      </c>
    </row>
    <row r="162" s="2" customFormat="1" ht="24.15" customHeight="1">
      <c r="A162" s="38"/>
      <c r="B162" s="39"/>
      <c r="C162" s="218" t="s">
        <v>301</v>
      </c>
      <c r="D162" s="218" t="s">
        <v>145</v>
      </c>
      <c r="E162" s="219" t="s">
        <v>2173</v>
      </c>
      <c r="F162" s="220" t="s">
        <v>2174</v>
      </c>
      <c r="G162" s="221" t="s">
        <v>215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195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195</v>
      </c>
      <c r="BM162" s="229" t="s">
        <v>2175</v>
      </c>
    </row>
    <row r="163" s="2" customFormat="1" ht="24.15" customHeight="1">
      <c r="A163" s="38"/>
      <c r="B163" s="39"/>
      <c r="C163" s="218" t="s">
        <v>232</v>
      </c>
      <c r="D163" s="218" t="s">
        <v>145</v>
      </c>
      <c r="E163" s="219" t="s">
        <v>2176</v>
      </c>
      <c r="F163" s="220" t="s">
        <v>2177</v>
      </c>
      <c r="G163" s="221" t="s">
        <v>215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195</v>
      </c>
      <c r="AT163" s="229" t="s">
        <v>145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195</v>
      </c>
      <c r="BM163" s="229" t="s">
        <v>2178</v>
      </c>
    </row>
    <row r="164" s="2" customFormat="1" ht="24.15" customHeight="1">
      <c r="A164" s="38"/>
      <c r="B164" s="39"/>
      <c r="C164" s="218" t="s">
        <v>310</v>
      </c>
      <c r="D164" s="218" t="s">
        <v>145</v>
      </c>
      <c r="E164" s="219" t="s">
        <v>2179</v>
      </c>
      <c r="F164" s="220" t="s">
        <v>2180</v>
      </c>
      <c r="G164" s="221" t="s">
        <v>215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195</v>
      </c>
      <c r="AT164" s="229" t="s">
        <v>145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195</v>
      </c>
      <c r="BM164" s="229" t="s">
        <v>2181</v>
      </c>
    </row>
    <row r="165" s="2" customFormat="1" ht="24.15" customHeight="1">
      <c r="A165" s="38"/>
      <c r="B165" s="39"/>
      <c r="C165" s="218" t="s">
        <v>236</v>
      </c>
      <c r="D165" s="218" t="s">
        <v>145</v>
      </c>
      <c r="E165" s="219" t="s">
        <v>2182</v>
      </c>
      <c r="F165" s="220" t="s">
        <v>2183</v>
      </c>
      <c r="G165" s="221" t="s">
        <v>323</v>
      </c>
      <c r="H165" s="222">
        <v>12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195</v>
      </c>
      <c r="AT165" s="229" t="s">
        <v>145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195</v>
      </c>
      <c r="BM165" s="229" t="s">
        <v>2184</v>
      </c>
    </row>
    <row r="166" s="2" customFormat="1">
      <c r="A166" s="38"/>
      <c r="B166" s="39"/>
      <c r="C166" s="40"/>
      <c r="D166" s="238" t="s">
        <v>258</v>
      </c>
      <c r="E166" s="40"/>
      <c r="F166" s="269" t="s">
        <v>2185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258</v>
      </c>
      <c r="AU166" s="17" t="s">
        <v>83</v>
      </c>
    </row>
    <row r="167" s="2" customFormat="1" ht="24.15" customHeight="1">
      <c r="A167" s="38"/>
      <c r="B167" s="39"/>
      <c r="C167" s="218" t="s">
        <v>320</v>
      </c>
      <c r="D167" s="218" t="s">
        <v>145</v>
      </c>
      <c r="E167" s="219" t="s">
        <v>2186</v>
      </c>
      <c r="F167" s="220" t="s">
        <v>2187</v>
      </c>
      <c r="G167" s="221" t="s">
        <v>323</v>
      </c>
      <c r="H167" s="222">
        <v>12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195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195</v>
      </c>
      <c r="BM167" s="229" t="s">
        <v>2188</v>
      </c>
    </row>
    <row r="168" s="2" customFormat="1">
      <c r="A168" s="38"/>
      <c r="B168" s="39"/>
      <c r="C168" s="40"/>
      <c r="D168" s="238" t="s">
        <v>258</v>
      </c>
      <c r="E168" s="40"/>
      <c r="F168" s="269" t="s">
        <v>2185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258</v>
      </c>
      <c r="AU168" s="17" t="s">
        <v>83</v>
      </c>
    </row>
    <row r="169" s="2" customFormat="1" ht="24.15" customHeight="1">
      <c r="A169" s="38"/>
      <c r="B169" s="39"/>
      <c r="C169" s="218" t="s">
        <v>239</v>
      </c>
      <c r="D169" s="218" t="s">
        <v>145</v>
      </c>
      <c r="E169" s="219" t="s">
        <v>2189</v>
      </c>
      <c r="F169" s="220" t="s">
        <v>2190</v>
      </c>
      <c r="G169" s="221" t="s">
        <v>323</v>
      </c>
      <c r="H169" s="222">
        <v>22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195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195</v>
      </c>
      <c r="BM169" s="229" t="s">
        <v>2191</v>
      </c>
    </row>
    <row r="170" s="2" customFormat="1">
      <c r="A170" s="38"/>
      <c r="B170" s="39"/>
      <c r="C170" s="40"/>
      <c r="D170" s="238" t="s">
        <v>258</v>
      </c>
      <c r="E170" s="40"/>
      <c r="F170" s="269" t="s">
        <v>2185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258</v>
      </c>
      <c r="AU170" s="17" t="s">
        <v>83</v>
      </c>
    </row>
    <row r="171" s="2" customFormat="1" ht="33" customHeight="1">
      <c r="A171" s="38"/>
      <c r="B171" s="39"/>
      <c r="C171" s="218" t="s">
        <v>333</v>
      </c>
      <c r="D171" s="218" t="s">
        <v>145</v>
      </c>
      <c r="E171" s="219" t="s">
        <v>2192</v>
      </c>
      <c r="F171" s="220" t="s">
        <v>2193</v>
      </c>
      <c r="G171" s="221" t="s">
        <v>323</v>
      </c>
      <c r="H171" s="222">
        <v>17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195</v>
      </c>
      <c r="AT171" s="229" t="s">
        <v>145</v>
      </c>
      <c r="AU171" s="229" t="s">
        <v>83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195</v>
      </c>
      <c r="BM171" s="229" t="s">
        <v>2194</v>
      </c>
    </row>
    <row r="172" s="2" customFormat="1">
      <c r="A172" s="38"/>
      <c r="B172" s="39"/>
      <c r="C172" s="40"/>
      <c r="D172" s="238" t="s">
        <v>258</v>
      </c>
      <c r="E172" s="40"/>
      <c r="F172" s="269" t="s">
        <v>2185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258</v>
      </c>
      <c r="AU172" s="17" t="s">
        <v>83</v>
      </c>
    </row>
    <row r="173" s="2" customFormat="1" ht="33" customHeight="1">
      <c r="A173" s="38"/>
      <c r="B173" s="39"/>
      <c r="C173" s="218" t="s">
        <v>244</v>
      </c>
      <c r="D173" s="218" t="s">
        <v>145</v>
      </c>
      <c r="E173" s="219" t="s">
        <v>2195</v>
      </c>
      <c r="F173" s="220" t="s">
        <v>2196</v>
      </c>
      <c r="G173" s="221" t="s">
        <v>323</v>
      </c>
      <c r="H173" s="222">
        <v>58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195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195</v>
      </c>
      <c r="BM173" s="229" t="s">
        <v>2197</v>
      </c>
    </row>
    <row r="174" s="2" customFormat="1">
      <c r="A174" s="38"/>
      <c r="B174" s="39"/>
      <c r="C174" s="40"/>
      <c r="D174" s="238" t="s">
        <v>258</v>
      </c>
      <c r="E174" s="40"/>
      <c r="F174" s="269" t="s">
        <v>2185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258</v>
      </c>
      <c r="AU174" s="17" t="s">
        <v>83</v>
      </c>
    </row>
    <row r="175" s="2" customFormat="1" ht="33" customHeight="1">
      <c r="A175" s="38"/>
      <c r="B175" s="39"/>
      <c r="C175" s="218" t="s">
        <v>342</v>
      </c>
      <c r="D175" s="218" t="s">
        <v>145</v>
      </c>
      <c r="E175" s="219" t="s">
        <v>2198</v>
      </c>
      <c r="F175" s="220" t="s">
        <v>2199</v>
      </c>
      <c r="G175" s="221" t="s">
        <v>323</v>
      </c>
      <c r="H175" s="222">
        <v>10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195</v>
      </c>
      <c r="AT175" s="229" t="s">
        <v>145</v>
      </c>
      <c r="AU175" s="229" t="s">
        <v>83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195</v>
      </c>
      <c r="BM175" s="229" t="s">
        <v>2200</v>
      </c>
    </row>
    <row r="176" s="2" customFormat="1">
      <c r="A176" s="38"/>
      <c r="B176" s="39"/>
      <c r="C176" s="40"/>
      <c r="D176" s="238" t="s">
        <v>258</v>
      </c>
      <c r="E176" s="40"/>
      <c r="F176" s="269" t="s">
        <v>2185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258</v>
      </c>
      <c r="AU176" s="17" t="s">
        <v>83</v>
      </c>
    </row>
    <row r="177" s="2" customFormat="1" ht="16.5" customHeight="1">
      <c r="A177" s="38"/>
      <c r="B177" s="39"/>
      <c r="C177" s="218" t="s">
        <v>248</v>
      </c>
      <c r="D177" s="218" t="s">
        <v>145</v>
      </c>
      <c r="E177" s="219" t="s">
        <v>2201</v>
      </c>
      <c r="F177" s="220" t="s">
        <v>2202</v>
      </c>
      <c r="G177" s="221" t="s">
        <v>323</v>
      </c>
      <c r="H177" s="222">
        <v>2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195</v>
      </c>
      <c r="AT177" s="229" t="s">
        <v>145</v>
      </c>
      <c r="AU177" s="229" t="s">
        <v>83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195</v>
      </c>
      <c r="BM177" s="229" t="s">
        <v>2203</v>
      </c>
    </row>
    <row r="178" s="2" customFormat="1" ht="24.15" customHeight="1">
      <c r="A178" s="38"/>
      <c r="B178" s="39"/>
      <c r="C178" s="218" t="s">
        <v>355</v>
      </c>
      <c r="D178" s="218" t="s">
        <v>145</v>
      </c>
      <c r="E178" s="219" t="s">
        <v>2204</v>
      </c>
      <c r="F178" s="220" t="s">
        <v>2205</v>
      </c>
      <c r="G178" s="221" t="s">
        <v>215</v>
      </c>
      <c r="H178" s="222">
        <v>5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195</v>
      </c>
      <c r="AT178" s="229" t="s">
        <v>145</v>
      </c>
      <c r="AU178" s="229" t="s">
        <v>83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195</v>
      </c>
      <c r="BM178" s="229" t="s">
        <v>2206</v>
      </c>
    </row>
    <row r="179" s="2" customFormat="1">
      <c r="A179" s="38"/>
      <c r="B179" s="39"/>
      <c r="C179" s="40"/>
      <c r="D179" s="238" t="s">
        <v>258</v>
      </c>
      <c r="E179" s="40"/>
      <c r="F179" s="269" t="s">
        <v>2207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258</v>
      </c>
      <c r="AU179" s="17" t="s">
        <v>83</v>
      </c>
    </row>
    <row r="180" s="2" customFormat="1" ht="24.15" customHeight="1">
      <c r="A180" s="38"/>
      <c r="B180" s="39"/>
      <c r="C180" s="218" t="s">
        <v>257</v>
      </c>
      <c r="D180" s="218" t="s">
        <v>145</v>
      </c>
      <c r="E180" s="219" t="s">
        <v>2208</v>
      </c>
      <c r="F180" s="220" t="s">
        <v>2209</v>
      </c>
      <c r="G180" s="221" t="s">
        <v>215</v>
      </c>
      <c r="H180" s="222">
        <v>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195</v>
      </c>
      <c r="AT180" s="229" t="s">
        <v>145</v>
      </c>
      <c r="AU180" s="229" t="s">
        <v>83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195</v>
      </c>
      <c r="BM180" s="229" t="s">
        <v>2210</v>
      </c>
    </row>
    <row r="181" s="2" customFormat="1">
      <c r="A181" s="38"/>
      <c r="B181" s="39"/>
      <c r="C181" s="40"/>
      <c r="D181" s="238" t="s">
        <v>258</v>
      </c>
      <c r="E181" s="40"/>
      <c r="F181" s="269" t="s">
        <v>2207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258</v>
      </c>
      <c r="AU181" s="17" t="s">
        <v>83</v>
      </c>
    </row>
    <row r="182" s="2" customFormat="1" ht="24.15" customHeight="1">
      <c r="A182" s="38"/>
      <c r="B182" s="39"/>
      <c r="C182" s="218" t="s">
        <v>374</v>
      </c>
      <c r="D182" s="218" t="s">
        <v>145</v>
      </c>
      <c r="E182" s="219" t="s">
        <v>2211</v>
      </c>
      <c r="F182" s="220" t="s">
        <v>2212</v>
      </c>
      <c r="G182" s="221" t="s">
        <v>215</v>
      </c>
      <c r="H182" s="222">
        <v>3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195</v>
      </c>
      <c r="AT182" s="229" t="s">
        <v>145</v>
      </c>
      <c r="AU182" s="229" t="s">
        <v>83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195</v>
      </c>
      <c r="BM182" s="229" t="s">
        <v>2213</v>
      </c>
    </row>
    <row r="183" s="2" customFormat="1">
      <c r="A183" s="38"/>
      <c r="B183" s="39"/>
      <c r="C183" s="40"/>
      <c r="D183" s="238" t="s">
        <v>258</v>
      </c>
      <c r="E183" s="40"/>
      <c r="F183" s="269" t="s">
        <v>2207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258</v>
      </c>
      <c r="AU183" s="17" t="s">
        <v>83</v>
      </c>
    </row>
    <row r="184" s="2" customFormat="1" ht="62.7" customHeight="1">
      <c r="A184" s="38"/>
      <c r="B184" s="39"/>
      <c r="C184" s="218" t="s">
        <v>262</v>
      </c>
      <c r="D184" s="218" t="s">
        <v>145</v>
      </c>
      <c r="E184" s="219" t="s">
        <v>2214</v>
      </c>
      <c r="F184" s="220" t="s">
        <v>2215</v>
      </c>
      <c r="G184" s="221" t="s">
        <v>215</v>
      </c>
      <c r="H184" s="222">
        <v>2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195</v>
      </c>
      <c r="AT184" s="229" t="s">
        <v>145</v>
      </c>
      <c r="AU184" s="229" t="s">
        <v>83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195</v>
      </c>
      <c r="BM184" s="229" t="s">
        <v>2216</v>
      </c>
    </row>
    <row r="185" s="2" customFormat="1" ht="16.5" customHeight="1">
      <c r="A185" s="38"/>
      <c r="B185" s="39"/>
      <c r="C185" s="259" t="s">
        <v>384</v>
      </c>
      <c r="D185" s="259" t="s">
        <v>219</v>
      </c>
      <c r="E185" s="260" t="s">
        <v>2217</v>
      </c>
      <c r="F185" s="261" t="s">
        <v>2218</v>
      </c>
      <c r="G185" s="262" t="s">
        <v>215</v>
      </c>
      <c r="H185" s="263">
        <v>2</v>
      </c>
      <c r="I185" s="264"/>
      <c r="J185" s="265">
        <f>ROUND(I185*H185,2)</f>
        <v>0</v>
      </c>
      <c r="K185" s="261" t="s">
        <v>1</v>
      </c>
      <c r="L185" s="266"/>
      <c r="M185" s="267" t="s">
        <v>1</v>
      </c>
      <c r="N185" s="268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239</v>
      </c>
      <c r="AT185" s="229" t="s">
        <v>219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195</v>
      </c>
      <c r="BM185" s="229" t="s">
        <v>2219</v>
      </c>
    </row>
    <row r="186" s="2" customFormat="1" ht="16.5" customHeight="1">
      <c r="A186" s="38"/>
      <c r="B186" s="39"/>
      <c r="C186" s="259" t="s">
        <v>267</v>
      </c>
      <c r="D186" s="259" t="s">
        <v>219</v>
      </c>
      <c r="E186" s="260" t="s">
        <v>2220</v>
      </c>
      <c r="F186" s="261" t="s">
        <v>2221</v>
      </c>
      <c r="G186" s="262" t="s">
        <v>215</v>
      </c>
      <c r="H186" s="263">
        <v>1</v>
      </c>
      <c r="I186" s="264"/>
      <c r="J186" s="265">
        <f>ROUND(I186*H186,2)</f>
        <v>0</v>
      </c>
      <c r="K186" s="261" t="s">
        <v>1</v>
      </c>
      <c r="L186" s="266"/>
      <c r="M186" s="267" t="s">
        <v>1</v>
      </c>
      <c r="N186" s="268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239</v>
      </c>
      <c r="AT186" s="229" t="s">
        <v>219</v>
      </c>
      <c r="AU186" s="229" t="s">
        <v>83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195</v>
      </c>
      <c r="BM186" s="229" t="s">
        <v>2222</v>
      </c>
    </row>
    <row r="187" s="2" customFormat="1" ht="37.8" customHeight="1">
      <c r="A187" s="38"/>
      <c r="B187" s="39"/>
      <c r="C187" s="259" t="s">
        <v>393</v>
      </c>
      <c r="D187" s="259" t="s">
        <v>219</v>
      </c>
      <c r="E187" s="260" t="s">
        <v>2223</v>
      </c>
      <c r="F187" s="261" t="s">
        <v>2224</v>
      </c>
      <c r="G187" s="262" t="s">
        <v>215</v>
      </c>
      <c r="H187" s="263">
        <v>1</v>
      </c>
      <c r="I187" s="264"/>
      <c r="J187" s="265">
        <f>ROUND(I187*H187,2)</f>
        <v>0</v>
      </c>
      <c r="K187" s="261" t="s">
        <v>1</v>
      </c>
      <c r="L187" s="266"/>
      <c r="M187" s="267" t="s">
        <v>1</v>
      </c>
      <c r="N187" s="268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239</v>
      </c>
      <c r="AT187" s="229" t="s">
        <v>219</v>
      </c>
      <c r="AU187" s="229" t="s">
        <v>83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195</v>
      </c>
      <c r="BM187" s="229" t="s">
        <v>2225</v>
      </c>
    </row>
    <row r="188" s="2" customFormat="1" ht="24.15" customHeight="1">
      <c r="A188" s="38"/>
      <c r="B188" s="39"/>
      <c r="C188" s="259" t="s">
        <v>278</v>
      </c>
      <c r="D188" s="259" t="s">
        <v>219</v>
      </c>
      <c r="E188" s="260" t="s">
        <v>2226</v>
      </c>
      <c r="F188" s="261" t="s">
        <v>2227</v>
      </c>
      <c r="G188" s="262" t="s">
        <v>215</v>
      </c>
      <c r="H188" s="263">
        <v>1</v>
      </c>
      <c r="I188" s="264"/>
      <c r="J188" s="265">
        <f>ROUND(I188*H188,2)</f>
        <v>0</v>
      </c>
      <c r="K188" s="261" t="s">
        <v>1</v>
      </c>
      <c r="L188" s="266"/>
      <c r="M188" s="267" t="s">
        <v>1</v>
      </c>
      <c r="N188" s="268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239</v>
      </c>
      <c r="AT188" s="229" t="s">
        <v>219</v>
      </c>
      <c r="AU188" s="229" t="s">
        <v>83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195</v>
      </c>
      <c r="BM188" s="229" t="s">
        <v>2228</v>
      </c>
    </row>
    <row r="189" s="2" customFormat="1" ht="21.75" customHeight="1">
      <c r="A189" s="38"/>
      <c r="B189" s="39"/>
      <c r="C189" s="259" t="s">
        <v>402</v>
      </c>
      <c r="D189" s="259" t="s">
        <v>219</v>
      </c>
      <c r="E189" s="260" t="s">
        <v>2229</v>
      </c>
      <c r="F189" s="261" t="s">
        <v>2230</v>
      </c>
      <c r="G189" s="262" t="s">
        <v>215</v>
      </c>
      <c r="H189" s="263">
        <v>1</v>
      </c>
      <c r="I189" s="264"/>
      <c r="J189" s="265">
        <f>ROUND(I189*H189,2)</f>
        <v>0</v>
      </c>
      <c r="K189" s="261" t="s">
        <v>1</v>
      </c>
      <c r="L189" s="266"/>
      <c r="M189" s="267" t="s">
        <v>1</v>
      </c>
      <c r="N189" s="268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239</v>
      </c>
      <c r="AT189" s="229" t="s">
        <v>219</v>
      </c>
      <c r="AU189" s="229" t="s">
        <v>83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195</v>
      </c>
      <c r="BM189" s="229" t="s">
        <v>2231</v>
      </c>
    </row>
    <row r="190" s="2" customFormat="1" ht="16.5" customHeight="1">
      <c r="A190" s="38"/>
      <c r="B190" s="39"/>
      <c r="C190" s="218" t="s">
        <v>285</v>
      </c>
      <c r="D190" s="218" t="s">
        <v>145</v>
      </c>
      <c r="E190" s="219" t="s">
        <v>2232</v>
      </c>
      <c r="F190" s="220" t="s">
        <v>2233</v>
      </c>
      <c r="G190" s="221" t="s">
        <v>1152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195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195</v>
      </c>
      <c r="BM190" s="229" t="s">
        <v>2234</v>
      </c>
    </row>
    <row r="191" s="2" customFormat="1" ht="24.15" customHeight="1">
      <c r="A191" s="38"/>
      <c r="B191" s="39"/>
      <c r="C191" s="218" t="s">
        <v>413</v>
      </c>
      <c r="D191" s="218" t="s">
        <v>145</v>
      </c>
      <c r="E191" s="219" t="s">
        <v>2235</v>
      </c>
      <c r="F191" s="220" t="s">
        <v>2236</v>
      </c>
      <c r="G191" s="221" t="s">
        <v>2237</v>
      </c>
      <c r="H191" s="290"/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195</v>
      </c>
      <c r="AT191" s="229" t="s">
        <v>145</v>
      </c>
      <c r="AU191" s="229" t="s">
        <v>83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195</v>
      </c>
      <c r="BM191" s="229" t="s">
        <v>2238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2239</v>
      </c>
      <c r="F192" s="216" t="s">
        <v>2240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SUM(P193:P228)</f>
        <v>0</v>
      </c>
      <c r="Q192" s="210"/>
      <c r="R192" s="211">
        <f>SUM(R193:R228)</f>
        <v>0</v>
      </c>
      <c r="S192" s="210"/>
      <c r="T192" s="212">
        <f>SUM(T193:T228)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83</v>
      </c>
      <c r="AT192" s="214" t="s">
        <v>72</v>
      </c>
      <c r="AU192" s="214" t="s">
        <v>81</v>
      </c>
      <c r="AY192" s="213" t="s">
        <v>143</v>
      </c>
      <c r="BK192" s="215">
        <f>SUM(BK193:BK228)</f>
        <v>0</v>
      </c>
    </row>
    <row r="193" s="2" customFormat="1" ht="33" customHeight="1">
      <c r="A193" s="38"/>
      <c r="B193" s="39"/>
      <c r="C193" s="218" t="s">
        <v>290</v>
      </c>
      <c r="D193" s="218" t="s">
        <v>145</v>
      </c>
      <c r="E193" s="219" t="s">
        <v>2241</v>
      </c>
      <c r="F193" s="220" t="s">
        <v>2242</v>
      </c>
      <c r="G193" s="221" t="s">
        <v>323</v>
      </c>
      <c r="H193" s="222">
        <v>10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195</v>
      </c>
      <c r="AT193" s="229" t="s">
        <v>145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195</v>
      </c>
      <c r="BM193" s="229" t="s">
        <v>2243</v>
      </c>
    </row>
    <row r="194" s="2" customFormat="1" ht="33" customHeight="1">
      <c r="A194" s="38"/>
      <c r="B194" s="39"/>
      <c r="C194" s="218" t="s">
        <v>424</v>
      </c>
      <c r="D194" s="218" t="s">
        <v>145</v>
      </c>
      <c r="E194" s="219" t="s">
        <v>2244</v>
      </c>
      <c r="F194" s="220" t="s">
        <v>2245</v>
      </c>
      <c r="G194" s="221" t="s">
        <v>323</v>
      </c>
      <c r="H194" s="222">
        <v>6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195</v>
      </c>
      <c r="AT194" s="229" t="s">
        <v>145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195</v>
      </c>
      <c r="BM194" s="229" t="s">
        <v>2246</v>
      </c>
    </row>
    <row r="195" s="2" customFormat="1" ht="24.15" customHeight="1">
      <c r="A195" s="38"/>
      <c r="B195" s="39"/>
      <c r="C195" s="218" t="s">
        <v>295</v>
      </c>
      <c r="D195" s="218" t="s">
        <v>145</v>
      </c>
      <c r="E195" s="219" t="s">
        <v>2247</v>
      </c>
      <c r="F195" s="220" t="s">
        <v>2248</v>
      </c>
      <c r="G195" s="221" t="s">
        <v>215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195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195</v>
      </c>
      <c r="BM195" s="229" t="s">
        <v>2249</v>
      </c>
    </row>
    <row r="196" s="2" customFormat="1" ht="16.5" customHeight="1">
      <c r="A196" s="38"/>
      <c r="B196" s="39"/>
      <c r="C196" s="218" t="s">
        <v>434</v>
      </c>
      <c r="D196" s="218" t="s">
        <v>145</v>
      </c>
      <c r="E196" s="219" t="s">
        <v>2250</v>
      </c>
      <c r="F196" s="220" t="s">
        <v>2251</v>
      </c>
      <c r="G196" s="221" t="s">
        <v>215</v>
      </c>
      <c r="H196" s="222">
        <v>7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195</v>
      </c>
      <c r="AT196" s="229" t="s">
        <v>145</v>
      </c>
      <c r="AU196" s="229" t="s">
        <v>83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195</v>
      </c>
      <c r="BM196" s="229" t="s">
        <v>2252</v>
      </c>
    </row>
    <row r="197" s="2" customFormat="1" ht="16.5" customHeight="1">
      <c r="A197" s="38"/>
      <c r="B197" s="39"/>
      <c r="C197" s="218" t="s">
        <v>299</v>
      </c>
      <c r="D197" s="218" t="s">
        <v>145</v>
      </c>
      <c r="E197" s="219" t="s">
        <v>2253</v>
      </c>
      <c r="F197" s="220" t="s">
        <v>2254</v>
      </c>
      <c r="G197" s="221" t="s">
        <v>215</v>
      </c>
      <c r="H197" s="222">
        <v>22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195</v>
      </c>
      <c r="AT197" s="229" t="s">
        <v>145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195</v>
      </c>
      <c r="BM197" s="229" t="s">
        <v>2255</v>
      </c>
    </row>
    <row r="198" s="2" customFormat="1" ht="16.5" customHeight="1">
      <c r="A198" s="38"/>
      <c r="B198" s="39"/>
      <c r="C198" s="218" t="s">
        <v>445</v>
      </c>
      <c r="D198" s="218" t="s">
        <v>145</v>
      </c>
      <c r="E198" s="219" t="s">
        <v>2256</v>
      </c>
      <c r="F198" s="220" t="s">
        <v>2257</v>
      </c>
      <c r="G198" s="221" t="s">
        <v>215</v>
      </c>
      <c r="H198" s="222">
        <v>6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195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195</v>
      </c>
      <c r="BM198" s="229" t="s">
        <v>2258</v>
      </c>
    </row>
    <row r="199" s="2" customFormat="1" ht="16.5" customHeight="1">
      <c r="A199" s="38"/>
      <c r="B199" s="39"/>
      <c r="C199" s="218" t="s">
        <v>304</v>
      </c>
      <c r="D199" s="218" t="s">
        <v>145</v>
      </c>
      <c r="E199" s="219" t="s">
        <v>2259</v>
      </c>
      <c r="F199" s="220" t="s">
        <v>2260</v>
      </c>
      <c r="G199" s="221" t="s">
        <v>215</v>
      </c>
      <c r="H199" s="222">
        <v>5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195</v>
      </c>
      <c r="AT199" s="229" t="s">
        <v>145</v>
      </c>
      <c r="AU199" s="229" t="s">
        <v>83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195</v>
      </c>
      <c r="BM199" s="229" t="s">
        <v>2261</v>
      </c>
    </row>
    <row r="200" s="2" customFormat="1" ht="21.75" customHeight="1">
      <c r="A200" s="38"/>
      <c r="B200" s="39"/>
      <c r="C200" s="218" t="s">
        <v>457</v>
      </c>
      <c r="D200" s="218" t="s">
        <v>145</v>
      </c>
      <c r="E200" s="219" t="s">
        <v>2262</v>
      </c>
      <c r="F200" s="220" t="s">
        <v>2263</v>
      </c>
      <c r="G200" s="221" t="s">
        <v>323</v>
      </c>
      <c r="H200" s="222">
        <v>14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195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195</v>
      </c>
      <c r="BM200" s="229" t="s">
        <v>2264</v>
      </c>
    </row>
    <row r="201" s="2" customFormat="1">
      <c r="A201" s="38"/>
      <c r="B201" s="39"/>
      <c r="C201" s="40"/>
      <c r="D201" s="238" t="s">
        <v>258</v>
      </c>
      <c r="E201" s="40"/>
      <c r="F201" s="269" t="s">
        <v>2265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258</v>
      </c>
      <c r="AU201" s="17" t="s">
        <v>83</v>
      </c>
    </row>
    <row r="202" s="2" customFormat="1" ht="21.75" customHeight="1">
      <c r="A202" s="38"/>
      <c r="B202" s="39"/>
      <c r="C202" s="218" t="s">
        <v>308</v>
      </c>
      <c r="D202" s="218" t="s">
        <v>145</v>
      </c>
      <c r="E202" s="219" t="s">
        <v>2266</v>
      </c>
      <c r="F202" s="220" t="s">
        <v>2267</v>
      </c>
      <c r="G202" s="221" t="s">
        <v>323</v>
      </c>
      <c r="H202" s="222">
        <v>46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195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195</v>
      </c>
      <c r="BM202" s="229" t="s">
        <v>2268</v>
      </c>
    </row>
    <row r="203" s="2" customFormat="1">
      <c r="A203" s="38"/>
      <c r="B203" s="39"/>
      <c r="C203" s="40"/>
      <c r="D203" s="238" t="s">
        <v>258</v>
      </c>
      <c r="E203" s="40"/>
      <c r="F203" s="269" t="s">
        <v>2265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258</v>
      </c>
      <c r="AU203" s="17" t="s">
        <v>83</v>
      </c>
    </row>
    <row r="204" s="2" customFormat="1" ht="21.75" customHeight="1">
      <c r="A204" s="38"/>
      <c r="B204" s="39"/>
      <c r="C204" s="218" t="s">
        <v>465</v>
      </c>
      <c r="D204" s="218" t="s">
        <v>145</v>
      </c>
      <c r="E204" s="219" t="s">
        <v>2269</v>
      </c>
      <c r="F204" s="220" t="s">
        <v>2270</v>
      </c>
      <c r="G204" s="221" t="s">
        <v>323</v>
      </c>
      <c r="H204" s="222">
        <v>12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195</v>
      </c>
      <c r="AT204" s="229" t="s">
        <v>145</v>
      </c>
      <c r="AU204" s="229" t="s">
        <v>83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195</v>
      </c>
      <c r="BM204" s="229" t="s">
        <v>2271</v>
      </c>
    </row>
    <row r="205" s="2" customFormat="1">
      <c r="A205" s="38"/>
      <c r="B205" s="39"/>
      <c r="C205" s="40"/>
      <c r="D205" s="238" t="s">
        <v>258</v>
      </c>
      <c r="E205" s="40"/>
      <c r="F205" s="269" t="s">
        <v>2265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258</v>
      </c>
      <c r="AU205" s="17" t="s">
        <v>83</v>
      </c>
    </row>
    <row r="206" s="2" customFormat="1" ht="21.75" customHeight="1">
      <c r="A206" s="38"/>
      <c r="B206" s="39"/>
      <c r="C206" s="218" t="s">
        <v>313</v>
      </c>
      <c r="D206" s="218" t="s">
        <v>145</v>
      </c>
      <c r="E206" s="219" t="s">
        <v>2272</v>
      </c>
      <c r="F206" s="220" t="s">
        <v>2273</v>
      </c>
      <c r="G206" s="221" t="s">
        <v>323</v>
      </c>
      <c r="H206" s="222">
        <v>11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195</v>
      </c>
      <c r="AT206" s="229" t="s">
        <v>145</v>
      </c>
      <c r="AU206" s="229" t="s">
        <v>83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195</v>
      </c>
      <c r="BM206" s="229" t="s">
        <v>2274</v>
      </c>
    </row>
    <row r="207" s="2" customFormat="1">
      <c r="A207" s="38"/>
      <c r="B207" s="39"/>
      <c r="C207" s="40"/>
      <c r="D207" s="238" t="s">
        <v>258</v>
      </c>
      <c r="E207" s="40"/>
      <c r="F207" s="269" t="s">
        <v>2265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258</v>
      </c>
      <c r="AU207" s="17" t="s">
        <v>83</v>
      </c>
    </row>
    <row r="208" s="2" customFormat="1" ht="33" customHeight="1">
      <c r="A208" s="38"/>
      <c r="B208" s="39"/>
      <c r="C208" s="218" t="s">
        <v>472</v>
      </c>
      <c r="D208" s="218" t="s">
        <v>145</v>
      </c>
      <c r="E208" s="219" t="s">
        <v>2275</v>
      </c>
      <c r="F208" s="220" t="s">
        <v>2276</v>
      </c>
      <c r="G208" s="221" t="s">
        <v>323</v>
      </c>
      <c r="H208" s="222">
        <v>11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195</v>
      </c>
      <c r="AT208" s="229" t="s">
        <v>145</v>
      </c>
      <c r="AU208" s="229" t="s">
        <v>83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195</v>
      </c>
      <c r="BM208" s="229" t="s">
        <v>2277</v>
      </c>
    </row>
    <row r="209" s="2" customFormat="1" ht="33" customHeight="1">
      <c r="A209" s="38"/>
      <c r="B209" s="39"/>
      <c r="C209" s="218" t="s">
        <v>318</v>
      </c>
      <c r="D209" s="218" t="s">
        <v>145</v>
      </c>
      <c r="E209" s="219" t="s">
        <v>2278</v>
      </c>
      <c r="F209" s="220" t="s">
        <v>2279</v>
      </c>
      <c r="G209" s="221" t="s">
        <v>323</v>
      </c>
      <c r="H209" s="222">
        <v>38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195</v>
      </c>
      <c r="AT209" s="229" t="s">
        <v>145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195</v>
      </c>
      <c r="BM209" s="229" t="s">
        <v>2280</v>
      </c>
    </row>
    <row r="210" s="2" customFormat="1" ht="33" customHeight="1">
      <c r="A210" s="38"/>
      <c r="B210" s="39"/>
      <c r="C210" s="218" t="s">
        <v>482</v>
      </c>
      <c r="D210" s="218" t="s">
        <v>145</v>
      </c>
      <c r="E210" s="219" t="s">
        <v>2281</v>
      </c>
      <c r="F210" s="220" t="s">
        <v>2282</v>
      </c>
      <c r="G210" s="221" t="s">
        <v>323</v>
      </c>
      <c r="H210" s="222">
        <v>22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195</v>
      </c>
      <c r="AT210" s="229" t="s">
        <v>145</v>
      </c>
      <c r="AU210" s="229" t="s">
        <v>83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195</v>
      </c>
      <c r="BM210" s="229" t="s">
        <v>2283</v>
      </c>
    </row>
    <row r="211" s="2" customFormat="1" ht="33" customHeight="1">
      <c r="A211" s="38"/>
      <c r="B211" s="39"/>
      <c r="C211" s="218" t="s">
        <v>324</v>
      </c>
      <c r="D211" s="218" t="s">
        <v>145</v>
      </c>
      <c r="E211" s="219" t="s">
        <v>2284</v>
      </c>
      <c r="F211" s="220" t="s">
        <v>2285</v>
      </c>
      <c r="G211" s="221" t="s">
        <v>323</v>
      </c>
      <c r="H211" s="222">
        <v>17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195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195</v>
      </c>
      <c r="BM211" s="229" t="s">
        <v>2286</v>
      </c>
    </row>
    <row r="212" s="2" customFormat="1" ht="33" customHeight="1">
      <c r="A212" s="38"/>
      <c r="B212" s="39"/>
      <c r="C212" s="218" t="s">
        <v>492</v>
      </c>
      <c r="D212" s="218" t="s">
        <v>145</v>
      </c>
      <c r="E212" s="219" t="s">
        <v>2287</v>
      </c>
      <c r="F212" s="220" t="s">
        <v>2288</v>
      </c>
      <c r="G212" s="221" t="s">
        <v>323</v>
      </c>
      <c r="H212" s="222">
        <v>3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195</v>
      </c>
      <c r="AT212" s="229" t="s">
        <v>145</v>
      </c>
      <c r="AU212" s="229" t="s">
        <v>83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195</v>
      </c>
      <c r="BM212" s="229" t="s">
        <v>2289</v>
      </c>
    </row>
    <row r="213" s="2" customFormat="1" ht="33" customHeight="1">
      <c r="A213" s="38"/>
      <c r="B213" s="39"/>
      <c r="C213" s="218" t="s">
        <v>331</v>
      </c>
      <c r="D213" s="218" t="s">
        <v>145</v>
      </c>
      <c r="E213" s="219" t="s">
        <v>2290</v>
      </c>
      <c r="F213" s="220" t="s">
        <v>2291</v>
      </c>
      <c r="G213" s="221" t="s">
        <v>323</v>
      </c>
      <c r="H213" s="222">
        <v>8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195</v>
      </c>
      <c r="AT213" s="229" t="s">
        <v>145</v>
      </c>
      <c r="AU213" s="229" t="s">
        <v>83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195</v>
      </c>
      <c r="BM213" s="229" t="s">
        <v>2292</v>
      </c>
    </row>
    <row r="214" s="2" customFormat="1" ht="33" customHeight="1">
      <c r="A214" s="38"/>
      <c r="B214" s="39"/>
      <c r="C214" s="218" t="s">
        <v>501</v>
      </c>
      <c r="D214" s="218" t="s">
        <v>145</v>
      </c>
      <c r="E214" s="219" t="s">
        <v>2293</v>
      </c>
      <c r="F214" s="220" t="s">
        <v>2294</v>
      </c>
      <c r="G214" s="221" t="s">
        <v>215</v>
      </c>
      <c r="H214" s="222">
        <v>1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195</v>
      </c>
      <c r="AT214" s="229" t="s">
        <v>145</v>
      </c>
      <c r="AU214" s="229" t="s">
        <v>83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195</v>
      </c>
      <c r="BM214" s="229" t="s">
        <v>2295</v>
      </c>
    </row>
    <row r="215" s="2" customFormat="1" ht="16.5" customHeight="1">
      <c r="A215" s="38"/>
      <c r="B215" s="39"/>
      <c r="C215" s="218" t="s">
        <v>336</v>
      </c>
      <c r="D215" s="218" t="s">
        <v>145</v>
      </c>
      <c r="E215" s="219" t="s">
        <v>2296</v>
      </c>
      <c r="F215" s="220" t="s">
        <v>2297</v>
      </c>
      <c r="G215" s="221" t="s">
        <v>215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195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195</v>
      </c>
      <c r="BM215" s="229" t="s">
        <v>2298</v>
      </c>
    </row>
    <row r="216" s="2" customFormat="1" ht="24.15" customHeight="1">
      <c r="A216" s="38"/>
      <c r="B216" s="39"/>
      <c r="C216" s="218" t="s">
        <v>516</v>
      </c>
      <c r="D216" s="218" t="s">
        <v>145</v>
      </c>
      <c r="E216" s="219" t="s">
        <v>2299</v>
      </c>
      <c r="F216" s="220" t="s">
        <v>2300</v>
      </c>
      <c r="G216" s="221" t="s">
        <v>215</v>
      </c>
      <c r="H216" s="222">
        <v>3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195</v>
      </c>
      <c r="AT216" s="229" t="s">
        <v>145</v>
      </c>
      <c r="AU216" s="229" t="s">
        <v>83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195</v>
      </c>
      <c r="BM216" s="229" t="s">
        <v>2301</v>
      </c>
    </row>
    <row r="217" s="2" customFormat="1" ht="24.15" customHeight="1">
      <c r="A217" s="38"/>
      <c r="B217" s="39"/>
      <c r="C217" s="218" t="s">
        <v>340</v>
      </c>
      <c r="D217" s="218" t="s">
        <v>145</v>
      </c>
      <c r="E217" s="219" t="s">
        <v>2302</v>
      </c>
      <c r="F217" s="220" t="s">
        <v>2303</v>
      </c>
      <c r="G217" s="221" t="s">
        <v>215</v>
      </c>
      <c r="H217" s="222">
        <v>1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195</v>
      </c>
      <c r="AT217" s="229" t="s">
        <v>145</v>
      </c>
      <c r="AU217" s="229" t="s">
        <v>83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195</v>
      </c>
      <c r="BM217" s="229" t="s">
        <v>2304</v>
      </c>
    </row>
    <row r="218" s="2" customFormat="1" ht="33" customHeight="1">
      <c r="A218" s="38"/>
      <c r="B218" s="39"/>
      <c r="C218" s="218" t="s">
        <v>528</v>
      </c>
      <c r="D218" s="218" t="s">
        <v>145</v>
      </c>
      <c r="E218" s="219" t="s">
        <v>2305</v>
      </c>
      <c r="F218" s="220" t="s">
        <v>2306</v>
      </c>
      <c r="G218" s="221" t="s">
        <v>215</v>
      </c>
      <c r="H218" s="222">
        <v>3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195</v>
      </c>
      <c r="AT218" s="229" t="s">
        <v>145</v>
      </c>
      <c r="AU218" s="229" t="s">
        <v>83</v>
      </c>
      <c r="AY218" s="17" t="s">
        <v>143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195</v>
      </c>
      <c r="BM218" s="229" t="s">
        <v>2307</v>
      </c>
    </row>
    <row r="219" s="2" customFormat="1" ht="24.15" customHeight="1">
      <c r="A219" s="38"/>
      <c r="B219" s="39"/>
      <c r="C219" s="218" t="s">
        <v>345</v>
      </c>
      <c r="D219" s="218" t="s">
        <v>145</v>
      </c>
      <c r="E219" s="219" t="s">
        <v>2308</v>
      </c>
      <c r="F219" s="220" t="s">
        <v>2309</v>
      </c>
      <c r="G219" s="221" t="s">
        <v>215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195</v>
      </c>
      <c r="AT219" s="229" t="s">
        <v>145</v>
      </c>
      <c r="AU219" s="229" t="s">
        <v>83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195</v>
      </c>
      <c r="BM219" s="229" t="s">
        <v>2310</v>
      </c>
    </row>
    <row r="220" s="2" customFormat="1" ht="33" customHeight="1">
      <c r="A220" s="38"/>
      <c r="B220" s="39"/>
      <c r="C220" s="218" t="s">
        <v>540</v>
      </c>
      <c r="D220" s="218" t="s">
        <v>145</v>
      </c>
      <c r="E220" s="219" t="s">
        <v>2311</v>
      </c>
      <c r="F220" s="220" t="s">
        <v>2312</v>
      </c>
      <c r="G220" s="221" t="s">
        <v>215</v>
      </c>
      <c r="H220" s="222">
        <v>1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195</v>
      </c>
      <c r="AT220" s="229" t="s">
        <v>145</v>
      </c>
      <c r="AU220" s="229" t="s">
        <v>83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195</v>
      </c>
      <c r="BM220" s="229" t="s">
        <v>2313</v>
      </c>
    </row>
    <row r="221" s="2" customFormat="1" ht="33" customHeight="1">
      <c r="A221" s="38"/>
      <c r="B221" s="39"/>
      <c r="C221" s="218" t="s">
        <v>350</v>
      </c>
      <c r="D221" s="218" t="s">
        <v>145</v>
      </c>
      <c r="E221" s="219" t="s">
        <v>2314</v>
      </c>
      <c r="F221" s="220" t="s">
        <v>2315</v>
      </c>
      <c r="G221" s="221" t="s">
        <v>215</v>
      </c>
      <c r="H221" s="222">
        <v>1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195</v>
      </c>
      <c r="AT221" s="229" t="s">
        <v>145</v>
      </c>
      <c r="AU221" s="229" t="s">
        <v>83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195</v>
      </c>
      <c r="BM221" s="229" t="s">
        <v>2316</v>
      </c>
    </row>
    <row r="222" s="2" customFormat="1" ht="44.25" customHeight="1">
      <c r="A222" s="38"/>
      <c r="B222" s="39"/>
      <c r="C222" s="218" t="s">
        <v>553</v>
      </c>
      <c r="D222" s="218" t="s">
        <v>145</v>
      </c>
      <c r="E222" s="219" t="s">
        <v>2317</v>
      </c>
      <c r="F222" s="220" t="s">
        <v>2318</v>
      </c>
      <c r="G222" s="221" t="s">
        <v>215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195</v>
      </c>
      <c r="AT222" s="229" t="s">
        <v>145</v>
      </c>
      <c r="AU222" s="229" t="s">
        <v>83</v>
      </c>
      <c r="AY222" s="17" t="s">
        <v>143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195</v>
      </c>
      <c r="BM222" s="229" t="s">
        <v>2319</v>
      </c>
    </row>
    <row r="223" s="2" customFormat="1" ht="33" customHeight="1">
      <c r="A223" s="38"/>
      <c r="B223" s="39"/>
      <c r="C223" s="218" t="s">
        <v>358</v>
      </c>
      <c r="D223" s="218" t="s">
        <v>145</v>
      </c>
      <c r="E223" s="219" t="s">
        <v>2320</v>
      </c>
      <c r="F223" s="220" t="s">
        <v>2321</v>
      </c>
      <c r="G223" s="221" t="s">
        <v>215</v>
      </c>
      <c r="H223" s="222">
        <v>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195</v>
      </c>
      <c r="AT223" s="229" t="s">
        <v>145</v>
      </c>
      <c r="AU223" s="229" t="s">
        <v>83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195</v>
      </c>
      <c r="BM223" s="229" t="s">
        <v>2322</v>
      </c>
    </row>
    <row r="224" s="2" customFormat="1" ht="24.15" customHeight="1">
      <c r="A224" s="38"/>
      <c r="B224" s="39"/>
      <c r="C224" s="218" t="s">
        <v>571</v>
      </c>
      <c r="D224" s="218" t="s">
        <v>145</v>
      </c>
      <c r="E224" s="219" t="s">
        <v>2323</v>
      </c>
      <c r="F224" s="220" t="s">
        <v>2324</v>
      </c>
      <c r="G224" s="221" t="s">
        <v>215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195</v>
      </c>
      <c r="AT224" s="229" t="s">
        <v>145</v>
      </c>
      <c r="AU224" s="229" t="s">
        <v>83</v>
      </c>
      <c r="AY224" s="17" t="s">
        <v>143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195</v>
      </c>
      <c r="BM224" s="229" t="s">
        <v>2325</v>
      </c>
    </row>
    <row r="225" s="2" customFormat="1" ht="16.5" customHeight="1">
      <c r="A225" s="38"/>
      <c r="B225" s="39"/>
      <c r="C225" s="259" t="s">
        <v>362</v>
      </c>
      <c r="D225" s="259" t="s">
        <v>219</v>
      </c>
      <c r="E225" s="260" t="s">
        <v>2326</v>
      </c>
      <c r="F225" s="261" t="s">
        <v>2327</v>
      </c>
      <c r="G225" s="262" t="s">
        <v>215</v>
      </c>
      <c r="H225" s="263">
        <v>1</v>
      </c>
      <c r="I225" s="264"/>
      <c r="J225" s="265">
        <f>ROUND(I225*H225,2)</f>
        <v>0</v>
      </c>
      <c r="K225" s="261" t="s">
        <v>1</v>
      </c>
      <c r="L225" s="266"/>
      <c r="M225" s="267" t="s">
        <v>1</v>
      </c>
      <c r="N225" s="268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239</v>
      </c>
      <c r="AT225" s="229" t="s">
        <v>219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195</v>
      </c>
      <c r="BM225" s="229" t="s">
        <v>2328</v>
      </c>
    </row>
    <row r="226" s="2" customFormat="1" ht="16.5" customHeight="1">
      <c r="A226" s="38"/>
      <c r="B226" s="39"/>
      <c r="C226" s="259" t="s">
        <v>587</v>
      </c>
      <c r="D226" s="259" t="s">
        <v>219</v>
      </c>
      <c r="E226" s="260" t="s">
        <v>2329</v>
      </c>
      <c r="F226" s="261" t="s">
        <v>2330</v>
      </c>
      <c r="G226" s="262" t="s">
        <v>215</v>
      </c>
      <c r="H226" s="263">
        <v>1</v>
      </c>
      <c r="I226" s="264"/>
      <c r="J226" s="265">
        <f>ROUND(I226*H226,2)</f>
        <v>0</v>
      </c>
      <c r="K226" s="261" t="s">
        <v>1</v>
      </c>
      <c r="L226" s="266"/>
      <c r="M226" s="267" t="s">
        <v>1</v>
      </c>
      <c r="N226" s="268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239</v>
      </c>
      <c r="AT226" s="229" t="s">
        <v>219</v>
      </c>
      <c r="AU226" s="229" t="s">
        <v>83</v>
      </c>
      <c r="AY226" s="17" t="s">
        <v>143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195</v>
      </c>
      <c r="BM226" s="229" t="s">
        <v>2331</v>
      </c>
    </row>
    <row r="227" s="2" customFormat="1" ht="16.5" customHeight="1">
      <c r="A227" s="38"/>
      <c r="B227" s="39"/>
      <c r="C227" s="218" t="s">
        <v>377</v>
      </c>
      <c r="D227" s="218" t="s">
        <v>145</v>
      </c>
      <c r="E227" s="219" t="s">
        <v>2332</v>
      </c>
      <c r="F227" s="220" t="s">
        <v>2333</v>
      </c>
      <c r="G227" s="221" t="s">
        <v>215</v>
      </c>
      <c r="H227" s="222">
        <v>1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195</v>
      </c>
      <c r="AT227" s="229" t="s">
        <v>145</v>
      </c>
      <c r="AU227" s="229" t="s">
        <v>83</v>
      </c>
      <c r="AY227" s="17" t="s">
        <v>143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195</v>
      </c>
      <c r="BM227" s="229" t="s">
        <v>2334</v>
      </c>
    </row>
    <row r="228" s="2" customFormat="1" ht="24.15" customHeight="1">
      <c r="A228" s="38"/>
      <c r="B228" s="39"/>
      <c r="C228" s="218" t="s">
        <v>596</v>
      </c>
      <c r="D228" s="218" t="s">
        <v>145</v>
      </c>
      <c r="E228" s="219" t="s">
        <v>2335</v>
      </c>
      <c r="F228" s="220" t="s">
        <v>2336</v>
      </c>
      <c r="G228" s="221" t="s">
        <v>2237</v>
      </c>
      <c r="H228" s="290"/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195</v>
      </c>
      <c r="AT228" s="229" t="s">
        <v>145</v>
      </c>
      <c r="AU228" s="229" t="s">
        <v>83</v>
      </c>
      <c r="AY228" s="17" t="s">
        <v>143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195</v>
      </c>
      <c r="BM228" s="229" t="s">
        <v>2337</v>
      </c>
    </row>
    <row r="229" s="12" customFormat="1" ht="22.8" customHeight="1">
      <c r="A229" s="12"/>
      <c r="B229" s="202"/>
      <c r="C229" s="203"/>
      <c r="D229" s="204" t="s">
        <v>72</v>
      </c>
      <c r="E229" s="216" t="s">
        <v>713</v>
      </c>
      <c r="F229" s="216" t="s">
        <v>2338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SUM(P230:P254)</f>
        <v>0</v>
      </c>
      <c r="Q229" s="210"/>
      <c r="R229" s="211">
        <f>SUM(R230:R254)</f>
        <v>0</v>
      </c>
      <c r="S229" s="210"/>
      <c r="T229" s="212">
        <f>SUM(T230:T254)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83</v>
      </c>
      <c r="AT229" s="214" t="s">
        <v>72</v>
      </c>
      <c r="AU229" s="214" t="s">
        <v>81</v>
      </c>
      <c r="AY229" s="213" t="s">
        <v>143</v>
      </c>
      <c r="BK229" s="215">
        <f>SUM(BK230:BK254)</f>
        <v>0</v>
      </c>
    </row>
    <row r="230" s="2" customFormat="1" ht="37.8" customHeight="1">
      <c r="A230" s="38"/>
      <c r="B230" s="39"/>
      <c r="C230" s="218" t="s">
        <v>381</v>
      </c>
      <c r="D230" s="218" t="s">
        <v>145</v>
      </c>
      <c r="E230" s="219" t="s">
        <v>2339</v>
      </c>
      <c r="F230" s="220" t="s">
        <v>2340</v>
      </c>
      <c r="G230" s="221" t="s">
        <v>215</v>
      </c>
      <c r="H230" s="222">
        <v>2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195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195</v>
      </c>
      <c r="BM230" s="229" t="s">
        <v>2341</v>
      </c>
    </row>
    <row r="231" s="2" customFormat="1" ht="24.15" customHeight="1">
      <c r="A231" s="38"/>
      <c r="B231" s="39"/>
      <c r="C231" s="218" t="s">
        <v>606</v>
      </c>
      <c r="D231" s="218" t="s">
        <v>145</v>
      </c>
      <c r="E231" s="219" t="s">
        <v>2342</v>
      </c>
      <c r="F231" s="220" t="s">
        <v>2343</v>
      </c>
      <c r="G231" s="221" t="s">
        <v>717</v>
      </c>
      <c r="H231" s="222">
        <v>3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195</v>
      </c>
      <c r="AT231" s="229" t="s">
        <v>145</v>
      </c>
      <c r="AU231" s="229" t="s">
        <v>83</v>
      </c>
      <c r="AY231" s="17" t="s">
        <v>143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195</v>
      </c>
      <c r="BM231" s="229" t="s">
        <v>2344</v>
      </c>
    </row>
    <row r="232" s="2" customFormat="1" ht="16.5" customHeight="1">
      <c r="A232" s="38"/>
      <c r="B232" s="39"/>
      <c r="C232" s="218" t="s">
        <v>387</v>
      </c>
      <c r="D232" s="218" t="s">
        <v>145</v>
      </c>
      <c r="E232" s="219" t="s">
        <v>2345</v>
      </c>
      <c r="F232" s="220" t="s">
        <v>2346</v>
      </c>
      <c r="G232" s="221" t="s">
        <v>717</v>
      </c>
      <c r="H232" s="222">
        <v>1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195</v>
      </c>
      <c r="AT232" s="229" t="s">
        <v>145</v>
      </c>
      <c r="AU232" s="229" t="s">
        <v>83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195</v>
      </c>
      <c r="BM232" s="229" t="s">
        <v>2347</v>
      </c>
    </row>
    <row r="233" s="2" customFormat="1" ht="16.5" customHeight="1">
      <c r="A233" s="38"/>
      <c r="B233" s="39"/>
      <c r="C233" s="218" t="s">
        <v>621</v>
      </c>
      <c r="D233" s="218" t="s">
        <v>145</v>
      </c>
      <c r="E233" s="219" t="s">
        <v>2348</v>
      </c>
      <c r="F233" s="220" t="s">
        <v>2349</v>
      </c>
      <c r="G233" s="221" t="s">
        <v>215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195</v>
      </c>
      <c r="AT233" s="229" t="s">
        <v>145</v>
      </c>
      <c r="AU233" s="229" t="s">
        <v>83</v>
      </c>
      <c r="AY233" s="17" t="s">
        <v>143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195</v>
      </c>
      <c r="BM233" s="229" t="s">
        <v>2350</v>
      </c>
    </row>
    <row r="234" s="2" customFormat="1" ht="16.5" customHeight="1">
      <c r="A234" s="38"/>
      <c r="B234" s="39"/>
      <c r="C234" s="218" t="s">
        <v>391</v>
      </c>
      <c r="D234" s="218" t="s">
        <v>145</v>
      </c>
      <c r="E234" s="219" t="s">
        <v>2351</v>
      </c>
      <c r="F234" s="220" t="s">
        <v>2352</v>
      </c>
      <c r="G234" s="221" t="s">
        <v>717</v>
      </c>
      <c r="H234" s="222">
        <v>2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195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195</v>
      </c>
      <c r="BM234" s="229" t="s">
        <v>2353</v>
      </c>
    </row>
    <row r="235" s="2" customFormat="1" ht="24.15" customHeight="1">
      <c r="A235" s="38"/>
      <c r="B235" s="39"/>
      <c r="C235" s="218" t="s">
        <v>632</v>
      </c>
      <c r="D235" s="218" t="s">
        <v>145</v>
      </c>
      <c r="E235" s="219" t="s">
        <v>2354</v>
      </c>
      <c r="F235" s="220" t="s">
        <v>2355</v>
      </c>
      <c r="G235" s="221" t="s">
        <v>717</v>
      </c>
      <c r="H235" s="222">
        <v>2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195</v>
      </c>
      <c r="AT235" s="229" t="s">
        <v>145</v>
      </c>
      <c r="AU235" s="229" t="s">
        <v>83</v>
      </c>
      <c r="AY235" s="17" t="s">
        <v>143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195</v>
      </c>
      <c r="BM235" s="229" t="s">
        <v>2356</v>
      </c>
    </row>
    <row r="236" s="2" customFormat="1" ht="16.5" customHeight="1">
      <c r="A236" s="38"/>
      <c r="B236" s="39"/>
      <c r="C236" s="218" t="s">
        <v>396</v>
      </c>
      <c r="D236" s="218" t="s">
        <v>145</v>
      </c>
      <c r="E236" s="219" t="s">
        <v>2357</v>
      </c>
      <c r="F236" s="220" t="s">
        <v>2358</v>
      </c>
      <c r="G236" s="221" t="s">
        <v>717</v>
      </c>
      <c r="H236" s="222">
        <v>2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195</v>
      </c>
      <c r="AT236" s="229" t="s">
        <v>145</v>
      </c>
      <c r="AU236" s="229" t="s">
        <v>83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195</v>
      </c>
      <c r="BM236" s="229" t="s">
        <v>2359</v>
      </c>
    </row>
    <row r="237" s="2" customFormat="1" ht="16.5" customHeight="1">
      <c r="A237" s="38"/>
      <c r="B237" s="39"/>
      <c r="C237" s="218" t="s">
        <v>641</v>
      </c>
      <c r="D237" s="218" t="s">
        <v>145</v>
      </c>
      <c r="E237" s="219" t="s">
        <v>2360</v>
      </c>
      <c r="F237" s="220" t="s">
        <v>2361</v>
      </c>
      <c r="G237" s="221" t="s">
        <v>717</v>
      </c>
      <c r="H237" s="222">
        <v>2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38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195</v>
      </c>
      <c r="AT237" s="229" t="s">
        <v>145</v>
      </c>
      <c r="AU237" s="229" t="s">
        <v>83</v>
      </c>
      <c r="AY237" s="17" t="s">
        <v>143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195</v>
      </c>
      <c r="BM237" s="229" t="s">
        <v>2362</v>
      </c>
    </row>
    <row r="238" s="2" customFormat="1" ht="16.5" customHeight="1">
      <c r="A238" s="38"/>
      <c r="B238" s="39"/>
      <c r="C238" s="218" t="s">
        <v>400</v>
      </c>
      <c r="D238" s="218" t="s">
        <v>145</v>
      </c>
      <c r="E238" s="219" t="s">
        <v>2363</v>
      </c>
      <c r="F238" s="220" t="s">
        <v>2364</v>
      </c>
      <c r="G238" s="221" t="s">
        <v>717</v>
      </c>
      <c r="H238" s="222">
        <v>3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195</v>
      </c>
      <c r="AT238" s="229" t="s">
        <v>145</v>
      </c>
      <c r="AU238" s="229" t="s">
        <v>83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195</v>
      </c>
      <c r="BM238" s="229" t="s">
        <v>2365</v>
      </c>
    </row>
    <row r="239" s="2" customFormat="1" ht="16.5" customHeight="1">
      <c r="A239" s="38"/>
      <c r="B239" s="39"/>
      <c r="C239" s="218" t="s">
        <v>654</v>
      </c>
      <c r="D239" s="218" t="s">
        <v>145</v>
      </c>
      <c r="E239" s="219" t="s">
        <v>2366</v>
      </c>
      <c r="F239" s="220" t="s">
        <v>2367</v>
      </c>
      <c r="G239" s="221" t="s">
        <v>215</v>
      </c>
      <c r="H239" s="222">
        <v>1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195</v>
      </c>
      <c r="AT239" s="229" t="s">
        <v>145</v>
      </c>
      <c r="AU239" s="229" t="s">
        <v>83</v>
      </c>
      <c r="AY239" s="17" t="s">
        <v>143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195</v>
      </c>
      <c r="BM239" s="229" t="s">
        <v>2368</v>
      </c>
    </row>
    <row r="240" s="2" customFormat="1" ht="16.5" customHeight="1">
      <c r="A240" s="38"/>
      <c r="B240" s="39"/>
      <c r="C240" s="218" t="s">
        <v>405</v>
      </c>
      <c r="D240" s="218" t="s">
        <v>145</v>
      </c>
      <c r="E240" s="219" t="s">
        <v>2369</v>
      </c>
      <c r="F240" s="220" t="s">
        <v>2370</v>
      </c>
      <c r="G240" s="221" t="s">
        <v>215</v>
      </c>
      <c r="H240" s="222">
        <v>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195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195</v>
      </c>
      <c r="BM240" s="229" t="s">
        <v>2371</v>
      </c>
    </row>
    <row r="241" s="2" customFormat="1" ht="37.8" customHeight="1">
      <c r="A241" s="38"/>
      <c r="B241" s="39"/>
      <c r="C241" s="218" t="s">
        <v>661</v>
      </c>
      <c r="D241" s="218" t="s">
        <v>145</v>
      </c>
      <c r="E241" s="219" t="s">
        <v>2372</v>
      </c>
      <c r="F241" s="220" t="s">
        <v>2373</v>
      </c>
      <c r="G241" s="221" t="s">
        <v>717</v>
      </c>
      <c r="H241" s="222">
        <v>1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195</v>
      </c>
      <c r="AT241" s="229" t="s">
        <v>145</v>
      </c>
      <c r="AU241" s="229" t="s">
        <v>83</v>
      </c>
      <c r="AY241" s="17" t="s">
        <v>143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195</v>
      </c>
      <c r="BM241" s="229" t="s">
        <v>2374</v>
      </c>
    </row>
    <row r="242" s="2" customFormat="1" ht="16.5" customHeight="1">
      <c r="A242" s="38"/>
      <c r="B242" s="39"/>
      <c r="C242" s="218" t="s">
        <v>410</v>
      </c>
      <c r="D242" s="218" t="s">
        <v>145</v>
      </c>
      <c r="E242" s="219" t="s">
        <v>2375</v>
      </c>
      <c r="F242" s="220" t="s">
        <v>2376</v>
      </c>
      <c r="G242" s="221" t="s">
        <v>717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195</v>
      </c>
      <c r="AT242" s="229" t="s">
        <v>145</v>
      </c>
      <c r="AU242" s="229" t="s">
        <v>83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195</v>
      </c>
      <c r="BM242" s="229" t="s">
        <v>2377</v>
      </c>
    </row>
    <row r="243" s="2" customFormat="1" ht="16.5" customHeight="1">
      <c r="A243" s="38"/>
      <c r="B243" s="39"/>
      <c r="C243" s="218" t="s">
        <v>668</v>
      </c>
      <c r="D243" s="218" t="s">
        <v>145</v>
      </c>
      <c r="E243" s="219" t="s">
        <v>2378</v>
      </c>
      <c r="F243" s="220" t="s">
        <v>2379</v>
      </c>
      <c r="G243" s="221" t="s">
        <v>717</v>
      </c>
      <c r="H243" s="222">
        <v>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195</v>
      </c>
      <c r="AT243" s="229" t="s">
        <v>145</v>
      </c>
      <c r="AU243" s="229" t="s">
        <v>83</v>
      </c>
      <c r="AY243" s="17" t="s">
        <v>143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195</v>
      </c>
      <c r="BM243" s="229" t="s">
        <v>2380</v>
      </c>
    </row>
    <row r="244" s="2" customFormat="1">
      <c r="A244" s="38"/>
      <c r="B244" s="39"/>
      <c r="C244" s="40"/>
      <c r="D244" s="238" t="s">
        <v>258</v>
      </c>
      <c r="E244" s="40"/>
      <c r="F244" s="269" t="s">
        <v>2381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258</v>
      </c>
      <c r="AU244" s="17" t="s">
        <v>83</v>
      </c>
    </row>
    <row r="245" s="2" customFormat="1" ht="16.5" customHeight="1">
      <c r="A245" s="38"/>
      <c r="B245" s="39"/>
      <c r="C245" s="218" t="s">
        <v>416</v>
      </c>
      <c r="D245" s="218" t="s">
        <v>145</v>
      </c>
      <c r="E245" s="219" t="s">
        <v>2382</v>
      </c>
      <c r="F245" s="220" t="s">
        <v>2383</v>
      </c>
      <c r="G245" s="221" t="s">
        <v>215</v>
      </c>
      <c r="H245" s="222">
        <v>12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195</v>
      </c>
      <c r="AT245" s="229" t="s">
        <v>145</v>
      </c>
      <c r="AU245" s="229" t="s">
        <v>83</v>
      </c>
      <c r="AY245" s="17" t="s">
        <v>143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195</v>
      </c>
      <c r="BM245" s="229" t="s">
        <v>2384</v>
      </c>
    </row>
    <row r="246" s="2" customFormat="1" ht="37.8" customHeight="1">
      <c r="A246" s="38"/>
      <c r="B246" s="39"/>
      <c r="C246" s="218" t="s">
        <v>677</v>
      </c>
      <c r="D246" s="218" t="s">
        <v>145</v>
      </c>
      <c r="E246" s="219" t="s">
        <v>2385</v>
      </c>
      <c r="F246" s="220" t="s">
        <v>2386</v>
      </c>
      <c r="G246" s="221" t="s">
        <v>215</v>
      </c>
      <c r="H246" s="222">
        <v>3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195</v>
      </c>
      <c r="AT246" s="229" t="s">
        <v>145</v>
      </c>
      <c r="AU246" s="229" t="s">
        <v>83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195</v>
      </c>
      <c r="BM246" s="229" t="s">
        <v>2387</v>
      </c>
    </row>
    <row r="247" s="2" customFormat="1" ht="33" customHeight="1">
      <c r="A247" s="38"/>
      <c r="B247" s="39"/>
      <c r="C247" s="218" t="s">
        <v>421</v>
      </c>
      <c r="D247" s="218" t="s">
        <v>145</v>
      </c>
      <c r="E247" s="219" t="s">
        <v>2388</v>
      </c>
      <c r="F247" s="220" t="s">
        <v>2389</v>
      </c>
      <c r="G247" s="221" t="s">
        <v>215</v>
      </c>
      <c r="H247" s="222">
        <v>1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195</v>
      </c>
      <c r="AT247" s="229" t="s">
        <v>145</v>
      </c>
      <c r="AU247" s="229" t="s">
        <v>83</v>
      </c>
      <c r="AY247" s="17" t="s">
        <v>143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195</v>
      </c>
      <c r="BM247" s="229" t="s">
        <v>2390</v>
      </c>
    </row>
    <row r="248" s="2" customFormat="1" ht="62.7" customHeight="1">
      <c r="A248" s="38"/>
      <c r="B248" s="39"/>
      <c r="C248" s="218" t="s">
        <v>688</v>
      </c>
      <c r="D248" s="218" t="s">
        <v>145</v>
      </c>
      <c r="E248" s="219" t="s">
        <v>2391</v>
      </c>
      <c r="F248" s="220" t="s">
        <v>2392</v>
      </c>
      <c r="G248" s="221" t="s">
        <v>215</v>
      </c>
      <c r="H248" s="222">
        <v>1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195</v>
      </c>
      <c r="AT248" s="229" t="s">
        <v>145</v>
      </c>
      <c r="AU248" s="229" t="s">
        <v>83</v>
      </c>
      <c r="AY248" s="17" t="s">
        <v>143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195</v>
      </c>
      <c r="BM248" s="229" t="s">
        <v>2393</v>
      </c>
    </row>
    <row r="249" s="2" customFormat="1" ht="16.5" customHeight="1">
      <c r="A249" s="38"/>
      <c r="B249" s="39"/>
      <c r="C249" s="218" t="s">
        <v>427</v>
      </c>
      <c r="D249" s="218" t="s">
        <v>145</v>
      </c>
      <c r="E249" s="219" t="s">
        <v>2394</v>
      </c>
      <c r="F249" s="220" t="s">
        <v>2395</v>
      </c>
      <c r="G249" s="221" t="s">
        <v>215</v>
      </c>
      <c r="H249" s="222">
        <v>3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195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195</v>
      </c>
      <c r="BM249" s="229" t="s">
        <v>2396</v>
      </c>
    </row>
    <row r="250" s="2" customFormat="1" ht="16.5" customHeight="1">
      <c r="A250" s="38"/>
      <c r="B250" s="39"/>
      <c r="C250" s="218" t="s">
        <v>698</v>
      </c>
      <c r="D250" s="218" t="s">
        <v>145</v>
      </c>
      <c r="E250" s="219" t="s">
        <v>2397</v>
      </c>
      <c r="F250" s="220" t="s">
        <v>2398</v>
      </c>
      <c r="G250" s="221" t="s">
        <v>215</v>
      </c>
      <c r="H250" s="222">
        <v>3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195</v>
      </c>
      <c r="AT250" s="229" t="s">
        <v>145</v>
      </c>
      <c r="AU250" s="229" t="s">
        <v>83</v>
      </c>
      <c r="AY250" s="17" t="s">
        <v>143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81</v>
      </c>
      <c r="BK250" s="230">
        <f>ROUND(I250*H250,2)</f>
        <v>0</v>
      </c>
      <c r="BL250" s="17" t="s">
        <v>195</v>
      </c>
      <c r="BM250" s="229" t="s">
        <v>2399</v>
      </c>
    </row>
    <row r="251" s="2" customFormat="1" ht="37.8" customHeight="1">
      <c r="A251" s="38"/>
      <c r="B251" s="39"/>
      <c r="C251" s="259" t="s">
        <v>432</v>
      </c>
      <c r="D251" s="259" t="s">
        <v>219</v>
      </c>
      <c r="E251" s="260" t="s">
        <v>2400</v>
      </c>
      <c r="F251" s="261" t="s">
        <v>2401</v>
      </c>
      <c r="G251" s="262" t="s">
        <v>215</v>
      </c>
      <c r="H251" s="263">
        <v>2</v>
      </c>
      <c r="I251" s="264"/>
      <c r="J251" s="265">
        <f>ROUND(I251*H251,2)</f>
        <v>0</v>
      </c>
      <c r="K251" s="261" t="s">
        <v>1</v>
      </c>
      <c r="L251" s="266"/>
      <c r="M251" s="267" t="s">
        <v>1</v>
      </c>
      <c r="N251" s="268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239</v>
      </c>
      <c r="AT251" s="229" t="s">
        <v>219</v>
      </c>
      <c r="AU251" s="229" t="s">
        <v>83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195</v>
      </c>
      <c r="BM251" s="229" t="s">
        <v>2402</v>
      </c>
    </row>
    <row r="252" s="2" customFormat="1" ht="37.8" customHeight="1">
      <c r="A252" s="38"/>
      <c r="B252" s="39"/>
      <c r="C252" s="259" t="s">
        <v>708</v>
      </c>
      <c r="D252" s="259" t="s">
        <v>219</v>
      </c>
      <c r="E252" s="260" t="s">
        <v>2403</v>
      </c>
      <c r="F252" s="261" t="s">
        <v>2404</v>
      </c>
      <c r="G252" s="262" t="s">
        <v>215</v>
      </c>
      <c r="H252" s="263">
        <v>2</v>
      </c>
      <c r="I252" s="264"/>
      <c r="J252" s="265">
        <f>ROUND(I252*H252,2)</f>
        <v>0</v>
      </c>
      <c r="K252" s="261" t="s">
        <v>1</v>
      </c>
      <c r="L252" s="266"/>
      <c r="M252" s="267" t="s">
        <v>1</v>
      </c>
      <c r="N252" s="268" t="s">
        <v>38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239</v>
      </c>
      <c r="AT252" s="229" t="s">
        <v>219</v>
      </c>
      <c r="AU252" s="229" t="s">
        <v>83</v>
      </c>
      <c r="AY252" s="17" t="s">
        <v>143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195</v>
      </c>
      <c r="BM252" s="229" t="s">
        <v>2405</v>
      </c>
    </row>
    <row r="253" s="2" customFormat="1" ht="37.8" customHeight="1">
      <c r="A253" s="38"/>
      <c r="B253" s="39"/>
      <c r="C253" s="259" t="s">
        <v>437</v>
      </c>
      <c r="D253" s="259" t="s">
        <v>219</v>
      </c>
      <c r="E253" s="260" t="s">
        <v>2406</v>
      </c>
      <c r="F253" s="261" t="s">
        <v>2407</v>
      </c>
      <c r="G253" s="262" t="s">
        <v>215</v>
      </c>
      <c r="H253" s="263">
        <v>1</v>
      </c>
      <c r="I253" s="264"/>
      <c r="J253" s="265">
        <f>ROUND(I253*H253,2)</f>
        <v>0</v>
      </c>
      <c r="K253" s="261" t="s">
        <v>1</v>
      </c>
      <c r="L253" s="266"/>
      <c r="M253" s="267" t="s">
        <v>1</v>
      </c>
      <c r="N253" s="268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239</v>
      </c>
      <c r="AT253" s="229" t="s">
        <v>219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195</v>
      </c>
      <c r="BM253" s="229" t="s">
        <v>2408</v>
      </c>
    </row>
    <row r="254" s="2" customFormat="1" ht="24.15" customHeight="1">
      <c r="A254" s="38"/>
      <c r="B254" s="39"/>
      <c r="C254" s="218" t="s">
        <v>720</v>
      </c>
      <c r="D254" s="218" t="s">
        <v>145</v>
      </c>
      <c r="E254" s="219" t="s">
        <v>2409</v>
      </c>
      <c r="F254" s="220" t="s">
        <v>2410</v>
      </c>
      <c r="G254" s="221" t="s">
        <v>2237</v>
      </c>
      <c r="H254" s="290"/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195</v>
      </c>
      <c r="AT254" s="229" t="s">
        <v>145</v>
      </c>
      <c r="AU254" s="229" t="s">
        <v>83</v>
      </c>
      <c r="AY254" s="17" t="s">
        <v>143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195</v>
      </c>
      <c r="BM254" s="229" t="s">
        <v>2411</v>
      </c>
    </row>
    <row r="255" s="12" customFormat="1" ht="22.8" customHeight="1">
      <c r="A255" s="12"/>
      <c r="B255" s="202"/>
      <c r="C255" s="203"/>
      <c r="D255" s="204" t="s">
        <v>72</v>
      </c>
      <c r="E255" s="216" t="s">
        <v>996</v>
      </c>
      <c r="F255" s="216" t="s">
        <v>997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SUM(P256:P265)</f>
        <v>0</v>
      </c>
      <c r="Q255" s="210"/>
      <c r="R255" s="211">
        <f>SUM(R256:R265)</f>
        <v>0</v>
      </c>
      <c r="S255" s="210"/>
      <c r="T255" s="212">
        <f>SUM(T256:T265)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83</v>
      </c>
      <c r="AT255" s="214" t="s">
        <v>72</v>
      </c>
      <c r="AU255" s="214" t="s">
        <v>81</v>
      </c>
      <c r="AY255" s="213" t="s">
        <v>143</v>
      </c>
      <c r="BK255" s="215">
        <f>SUM(BK256:BK265)</f>
        <v>0</v>
      </c>
    </row>
    <row r="256" s="2" customFormat="1" ht="16.5" customHeight="1">
      <c r="A256" s="38"/>
      <c r="B256" s="39"/>
      <c r="C256" s="218" t="s">
        <v>443</v>
      </c>
      <c r="D256" s="218" t="s">
        <v>145</v>
      </c>
      <c r="E256" s="219" t="s">
        <v>2412</v>
      </c>
      <c r="F256" s="220" t="s">
        <v>2413</v>
      </c>
      <c r="G256" s="221" t="s">
        <v>215</v>
      </c>
      <c r="H256" s="222">
        <v>6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195</v>
      </c>
      <c r="AT256" s="229" t="s">
        <v>145</v>
      </c>
      <c r="AU256" s="229" t="s">
        <v>83</v>
      </c>
      <c r="AY256" s="17" t="s">
        <v>143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195</v>
      </c>
      <c r="BM256" s="229" t="s">
        <v>2414</v>
      </c>
    </row>
    <row r="257" s="2" customFormat="1" ht="24.15" customHeight="1">
      <c r="A257" s="38"/>
      <c r="B257" s="39"/>
      <c r="C257" s="259" t="s">
        <v>729</v>
      </c>
      <c r="D257" s="259" t="s">
        <v>219</v>
      </c>
      <c r="E257" s="260" t="s">
        <v>2415</v>
      </c>
      <c r="F257" s="261" t="s">
        <v>2416</v>
      </c>
      <c r="G257" s="262" t="s">
        <v>323</v>
      </c>
      <c r="H257" s="263">
        <v>4</v>
      </c>
      <c r="I257" s="264"/>
      <c r="J257" s="265">
        <f>ROUND(I257*H257,2)</f>
        <v>0</v>
      </c>
      <c r="K257" s="261" t="s">
        <v>1</v>
      </c>
      <c r="L257" s="266"/>
      <c r="M257" s="267" t="s">
        <v>1</v>
      </c>
      <c r="N257" s="268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239</v>
      </c>
      <c r="AT257" s="229" t="s">
        <v>219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195</v>
      </c>
      <c r="BM257" s="229" t="s">
        <v>2417</v>
      </c>
    </row>
    <row r="258" s="2" customFormat="1" ht="62.7" customHeight="1">
      <c r="A258" s="38"/>
      <c r="B258" s="39"/>
      <c r="C258" s="259" t="s">
        <v>448</v>
      </c>
      <c r="D258" s="259" t="s">
        <v>219</v>
      </c>
      <c r="E258" s="260" t="s">
        <v>2418</v>
      </c>
      <c r="F258" s="261" t="s">
        <v>2419</v>
      </c>
      <c r="G258" s="262" t="s">
        <v>215</v>
      </c>
      <c r="H258" s="263">
        <v>7</v>
      </c>
      <c r="I258" s="264"/>
      <c r="J258" s="265">
        <f>ROUND(I258*H258,2)</f>
        <v>0</v>
      </c>
      <c r="K258" s="261" t="s">
        <v>1</v>
      </c>
      <c r="L258" s="266"/>
      <c r="M258" s="267" t="s">
        <v>1</v>
      </c>
      <c r="N258" s="268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239</v>
      </c>
      <c r="AT258" s="229" t="s">
        <v>219</v>
      </c>
      <c r="AU258" s="229" t="s">
        <v>83</v>
      </c>
      <c r="AY258" s="17" t="s">
        <v>143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195</v>
      </c>
      <c r="BM258" s="229" t="s">
        <v>2420</v>
      </c>
    </row>
    <row r="259" s="2" customFormat="1" ht="55.5" customHeight="1">
      <c r="A259" s="38"/>
      <c r="B259" s="39"/>
      <c r="C259" s="259" t="s">
        <v>740</v>
      </c>
      <c r="D259" s="259" t="s">
        <v>219</v>
      </c>
      <c r="E259" s="260" t="s">
        <v>2421</v>
      </c>
      <c r="F259" s="261" t="s">
        <v>2422</v>
      </c>
      <c r="G259" s="262" t="s">
        <v>215</v>
      </c>
      <c r="H259" s="263">
        <v>24</v>
      </c>
      <c r="I259" s="264"/>
      <c r="J259" s="265">
        <f>ROUND(I259*H259,2)</f>
        <v>0</v>
      </c>
      <c r="K259" s="261" t="s">
        <v>1</v>
      </c>
      <c r="L259" s="266"/>
      <c r="M259" s="267" t="s">
        <v>1</v>
      </c>
      <c r="N259" s="268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239</v>
      </c>
      <c r="AT259" s="229" t="s">
        <v>219</v>
      </c>
      <c r="AU259" s="229" t="s">
        <v>83</v>
      </c>
      <c r="AY259" s="17" t="s">
        <v>143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195</v>
      </c>
      <c r="BM259" s="229" t="s">
        <v>2423</v>
      </c>
    </row>
    <row r="260" s="2" customFormat="1" ht="62.7" customHeight="1">
      <c r="A260" s="38"/>
      <c r="B260" s="39"/>
      <c r="C260" s="259" t="s">
        <v>451</v>
      </c>
      <c r="D260" s="259" t="s">
        <v>219</v>
      </c>
      <c r="E260" s="260" t="s">
        <v>2424</v>
      </c>
      <c r="F260" s="261" t="s">
        <v>2425</v>
      </c>
      <c r="G260" s="262" t="s">
        <v>215</v>
      </c>
      <c r="H260" s="263">
        <v>6</v>
      </c>
      <c r="I260" s="264"/>
      <c r="J260" s="265">
        <f>ROUND(I260*H260,2)</f>
        <v>0</v>
      </c>
      <c r="K260" s="261" t="s">
        <v>1</v>
      </c>
      <c r="L260" s="266"/>
      <c r="M260" s="267" t="s">
        <v>1</v>
      </c>
      <c r="N260" s="268" t="s">
        <v>38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239</v>
      </c>
      <c r="AT260" s="229" t="s">
        <v>219</v>
      </c>
      <c r="AU260" s="229" t="s">
        <v>83</v>
      </c>
      <c r="AY260" s="17" t="s">
        <v>143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81</v>
      </c>
      <c r="BK260" s="230">
        <f>ROUND(I260*H260,2)</f>
        <v>0</v>
      </c>
      <c r="BL260" s="17" t="s">
        <v>195</v>
      </c>
      <c r="BM260" s="229" t="s">
        <v>2426</v>
      </c>
    </row>
    <row r="261" s="2" customFormat="1" ht="62.7" customHeight="1">
      <c r="A261" s="38"/>
      <c r="B261" s="39"/>
      <c r="C261" s="259" t="s">
        <v>752</v>
      </c>
      <c r="D261" s="259" t="s">
        <v>219</v>
      </c>
      <c r="E261" s="260" t="s">
        <v>2427</v>
      </c>
      <c r="F261" s="261" t="s">
        <v>2428</v>
      </c>
      <c r="G261" s="262" t="s">
        <v>215</v>
      </c>
      <c r="H261" s="263">
        <v>6</v>
      </c>
      <c r="I261" s="264"/>
      <c r="J261" s="265">
        <f>ROUND(I261*H261,2)</f>
        <v>0</v>
      </c>
      <c r="K261" s="261" t="s">
        <v>1</v>
      </c>
      <c r="L261" s="266"/>
      <c r="M261" s="267" t="s">
        <v>1</v>
      </c>
      <c r="N261" s="268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239</v>
      </c>
      <c r="AT261" s="229" t="s">
        <v>219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195</v>
      </c>
      <c r="BM261" s="229" t="s">
        <v>2429</v>
      </c>
    </row>
    <row r="262" s="2" customFormat="1" ht="62.7" customHeight="1">
      <c r="A262" s="38"/>
      <c r="B262" s="39"/>
      <c r="C262" s="259" t="s">
        <v>460</v>
      </c>
      <c r="D262" s="259" t="s">
        <v>219</v>
      </c>
      <c r="E262" s="260" t="s">
        <v>2430</v>
      </c>
      <c r="F262" s="261" t="s">
        <v>2431</v>
      </c>
      <c r="G262" s="262" t="s">
        <v>215</v>
      </c>
      <c r="H262" s="263">
        <v>6</v>
      </c>
      <c r="I262" s="264"/>
      <c r="J262" s="265">
        <f>ROUND(I262*H262,2)</f>
        <v>0</v>
      </c>
      <c r="K262" s="261" t="s">
        <v>1</v>
      </c>
      <c r="L262" s="266"/>
      <c r="M262" s="267" t="s">
        <v>1</v>
      </c>
      <c r="N262" s="268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239</v>
      </c>
      <c r="AT262" s="229" t="s">
        <v>219</v>
      </c>
      <c r="AU262" s="229" t="s">
        <v>83</v>
      </c>
      <c r="AY262" s="17" t="s">
        <v>143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195</v>
      </c>
      <c r="BM262" s="229" t="s">
        <v>2432</v>
      </c>
    </row>
    <row r="263" s="2" customFormat="1" ht="49.05" customHeight="1">
      <c r="A263" s="38"/>
      <c r="B263" s="39"/>
      <c r="C263" s="259" t="s">
        <v>762</v>
      </c>
      <c r="D263" s="259" t="s">
        <v>219</v>
      </c>
      <c r="E263" s="260" t="s">
        <v>2433</v>
      </c>
      <c r="F263" s="261" t="s">
        <v>2434</v>
      </c>
      <c r="G263" s="262" t="s">
        <v>215</v>
      </c>
      <c r="H263" s="263">
        <v>6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239</v>
      </c>
      <c r="AT263" s="229" t="s">
        <v>219</v>
      </c>
      <c r="AU263" s="229" t="s">
        <v>83</v>
      </c>
      <c r="AY263" s="17" t="s">
        <v>143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195</v>
      </c>
      <c r="BM263" s="229" t="s">
        <v>2435</v>
      </c>
    </row>
    <row r="264" s="2" customFormat="1" ht="49.05" customHeight="1">
      <c r="A264" s="38"/>
      <c r="B264" s="39"/>
      <c r="C264" s="259" t="s">
        <v>464</v>
      </c>
      <c r="D264" s="259" t="s">
        <v>219</v>
      </c>
      <c r="E264" s="260" t="s">
        <v>2436</v>
      </c>
      <c r="F264" s="261" t="s">
        <v>2437</v>
      </c>
      <c r="G264" s="262" t="s">
        <v>215</v>
      </c>
      <c r="H264" s="263">
        <v>8</v>
      </c>
      <c r="I264" s="264"/>
      <c r="J264" s="265">
        <f>ROUND(I264*H264,2)</f>
        <v>0</v>
      </c>
      <c r="K264" s="261" t="s">
        <v>1</v>
      </c>
      <c r="L264" s="266"/>
      <c r="M264" s="267" t="s">
        <v>1</v>
      </c>
      <c r="N264" s="268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239</v>
      </c>
      <c r="AT264" s="229" t="s">
        <v>219</v>
      </c>
      <c r="AU264" s="229" t="s">
        <v>83</v>
      </c>
      <c r="AY264" s="17" t="s">
        <v>143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195</v>
      </c>
      <c r="BM264" s="229" t="s">
        <v>2438</v>
      </c>
    </row>
    <row r="265" s="2" customFormat="1" ht="24.15" customHeight="1">
      <c r="A265" s="38"/>
      <c r="B265" s="39"/>
      <c r="C265" s="218" t="s">
        <v>777</v>
      </c>
      <c r="D265" s="218" t="s">
        <v>145</v>
      </c>
      <c r="E265" s="219" t="s">
        <v>2439</v>
      </c>
      <c r="F265" s="220" t="s">
        <v>2440</v>
      </c>
      <c r="G265" s="221" t="s">
        <v>2237</v>
      </c>
      <c r="H265" s="290"/>
      <c r="I265" s="223"/>
      <c r="J265" s="224">
        <f>ROUND(I265*H265,2)</f>
        <v>0</v>
      </c>
      <c r="K265" s="220" t="s">
        <v>1</v>
      </c>
      <c r="L265" s="44"/>
      <c r="M265" s="283" t="s">
        <v>1</v>
      </c>
      <c r="N265" s="284" t="s">
        <v>38</v>
      </c>
      <c r="O265" s="285"/>
      <c r="P265" s="286">
        <f>O265*H265</f>
        <v>0</v>
      </c>
      <c r="Q265" s="286">
        <v>0</v>
      </c>
      <c r="R265" s="286">
        <f>Q265*H265</f>
        <v>0</v>
      </c>
      <c r="S265" s="286">
        <v>0</v>
      </c>
      <c r="T265" s="28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195</v>
      </c>
      <c r="AT265" s="229" t="s">
        <v>145</v>
      </c>
      <c r="AU265" s="229" t="s">
        <v>83</v>
      </c>
      <c r="AY265" s="17" t="s">
        <v>143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195</v>
      </c>
      <c r="BM265" s="229" t="s">
        <v>2441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67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FX3P0val9qIqa0GJ962YBBZslPf87VZfQbbVsetyEbdTfbCaVoOMcp/rebhw+Z2I+gMrGATMHL29rs9gkNiepQ==" hashValue="wLgvG93ApvlW9rQJrqpuuM9jBX2Zf31bGce2R8lsJQ45/wUwMzsp7B2SKHQJ3rEapjf4mYfBD5zXY8I7yBRKrQ==" algorithmName="SHA-512" password="CC35"/>
  <autoFilter ref="C126:K26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2442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ROUND((SUM(BE118:BE149)),  2)</f>
        <v>0</v>
      </c>
      <c r="G33" s="38"/>
      <c r="H33" s="38"/>
      <c r="I33" s="155">
        <v>0.20999999999999999</v>
      </c>
      <c r="J33" s="154">
        <f>ROUND(((SUM(BE118:BE149))*I33),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ROUND((SUM(BF118:BF149)),  2)</f>
        <v>0</v>
      </c>
      <c r="G34" s="38"/>
      <c r="H34" s="38"/>
      <c r="I34" s="155">
        <v>0.14999999999999999</v>
      </c>
      <c r="J34" s="154">
        <f>ROUND(((SUM(BF118:BF149))*I34),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05 -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2443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Odloučené pracoviště Jilemnického - přístavba a stavební úpravy frézařské dílny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05 - Vzduchotechnika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5. 3. 2023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58</v>
      </c>
      <c r="E117" s="194" t="s">
        <v>54</v>
      </c>
      <c r="F117" s="194" t="s">
        <v>55</v>
      </c>
      <c r="G117" s="194" t="s">
        <v>130</v>
      </c>
      <c r="H117" s="194" t="s">
        <v>131</v>
      </c>
      <c r="I117" s="194" t="s">
        <v>132</v>
      </c>
      <c r="J117" s="194" t="s">
        <v>101</v>
      </c>
      <c r="K117" s="195" t="s">
        <v>133</v>
      </c>
      <c r="L117" s="196"/>
      <c r="M117" s="100" t="s">
        <v>1</v>
      </c>
      <c r="N117" s="101" t="s">
        <v>37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2" t="s">
        <v>139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617</v>
      </c>
      <c r="F119" s="205" t="s">
        <v>618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72</v>
      </c>
      <c r="AU119" s="214" t="s">
        <v>73</v>
      </c>
      <c r="AY119" s="213" t="s">
        <v>143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2444</v>
      </c>
      <c r="F120" s="216" t="s">
        <v>94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SUM(P121:P149)</f>
        <v>0</v>
      </c>
      <c r="Q120" s="210"/>
      <c r="R120" s="211">
        <f>SUM(R121:R149)</f>
        <v>0</v>
      </c>
      <c r="S120" s="210"/>
      <c r="T120" s="212">
        <f>SUM(T121:T149)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72</v>
      </c>
      <c r="AU120" s="214" t="s">
        <v>81</v>
      </c>
      <c r="AY120" s="213" t="s">
        <v>143</v>
      </c>
      <c r="BK120" s="215">
        <f>SUM(BK121:BK149)</f>
        <v>0</v>
      </c>
    </row>
    <row r="121" s="2" customFormat="1" ht="78" customHeight="1">
      <c r="A121" s="38"/>
      <c r="B121" s="39"/>
      <c r="C121" s="259" t="s">
        <v>81</v>
      </c>
      <c r="D121" s="259" t="s">
        <v>219</v>
      </c>
      <c r="E121" s="260" t="s">
        <v>2445</v>
      </c>
      <c r="F121" s="261" t="s">
        <v>2446</v>
      </c>
      <c r="G121" s="262" t="s">
        <v>215</v>
      </c>
      <c r="H121" s="263">
        <v>1</v>
      </c>
      <c r="I121" s="264"/>
      <c r="J121" s="265">
        <f>ROUND(I121*H121,2)</f>
        <v>0</v>
      </c>
      <c r="K121" s="261" t="s">
        <v>1</v>
      </c>
      <c r="L121" s="266"/>
      <c r="M121" s="267" t="s">
        <v>1</v>
      </c>
      <c r="N121" s="268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239</v>
      </c>
      <c r="AT121" s="229" t="s">
        <v>219</v>
      </c>
      <c r="AU121" s="229" t="s">
        <v>83</v>
      </c>
      <c r="AY121" s="17" t="s">
        <v>143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195</v>
      </c>
      <c r="BM121" s="229" t="s">
        <v>2447</v>
      </c>
    </row>
    <row r="122" s="2" customFormat="1" ht="16.5" customHeight="1">
      <c r="A122" s="38"/>
      <c r="B122" s="39"/>
      <c r="C122" s="259" t="s">
        <v>83</v>
      </c>
      <c r="D122" s="259" t="s">
        <v>219</v>
      </c>
      <c r="E122" s="260" t="s">
        <v>2448</v>
      </c>
      <c r="F122" s="261" t="s">
        <v>2449</v>
      </c>
      <c r="G122" s="262" t="s">
        <v>215</v>
      </c>
      <c r="H122" s="263">
        <v>2</v>
      </c>
      <c r="I122" s="264"/>
      <c r="J122" s="265">
        <f>ROUND(I122*H122,2)</f>
        <v>0</v>
      </c>
      <c r="K122" s="261" t="s">
        <v>1</v>
      </c>
      <c r="L122" s="266"/>
      <c r="M122" s="267" t="s">
        <v>1</v>
      </c>
      <c r="N122" s="268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239</v>
      </c>
      <c r="AT122" s="229" t="s">
        <v>219</v>
      </c>
      <c r="AU122" s="229" t="s">
        <v>83</v>
      </c>
      <c r="AY122" s="17" t="s">
        <v>143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81</v>
      </c>
      <c r="BK122" s="230">
        <f>ROUND(I122*H122,2)</f>
        <v>0</v>
      </c>
      <c r="BL122" s="17" t="s">
        <v>195</v>
      </c>
      <c r="BM122" s="229" t="s">
        <v>2450</v>
      </c>
    </row>
    <row r="123" s="2" customFormat="1" ht="16.5" customHeight="1">
      <c r="A123" s="38"/>
      <c r="B123" s="39"/>
      <c r="C123" s="259" t="s">
        <v>159</v>
      </c>
      <c r="D123" s="259" t="s">
        <v>219</v>
      </c>
      <c r="E123" s="260" t="s">
        <v>2451</v>
      </c>
      <c r="F123" s="261" t="s">
        <v>2452</v>
      </c>
      <c r="G123" s="262" t="s">
        <v>215</v>
      </c>
      <c r="H123" s="263">
        <v>1</v>
      </c>
      <c r="I123" s="264"/>
      <c r="J123" s="265">
        <f>ROUND(I123*H123,2)</f>
        <v>0</v>
      </c>
      <c r="K123" s="261" t="s">
        <v>1</v>
      </c>
      <c r="L123" s="266"/>
      <c r="M123" s="267" t="s">
        <v>1</v>
      </c>
      <c r="N123" s="268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239</v>
      </c>
      <c r="AT123" s="229" t="s">
        <v>219</v>
      </c>
      <c r="AU123" s="229" t="s">
        <v>83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195</v>
      </c>
      <c r="BM123" s="229" t="s">
        <v>2453</v>
      </c>
    </row>
    <row r="124" s="2" customFormat="1" ht="24.15" customHeight="1">
      <c r="A124" s="38"/>
      <c r="B124" s="39"/>
      <c r="C124" s="259" t="s">
        <v>150</v>
      </c>
      <c r="D124" s="259" t="s">
        <v>219</v>
      </c>
      <c r="E124" s="260" t="s">
        <v>2454</v>
      </c>
      <c r="F124" s="261" t="s">
        <v>2455</v>
      </c>
      <c r="G124" s="262" t="s">
        <v>215</v>
      </c>
      <c r="H124" s="263">
        <v>1</v>
      </c>
      <c r="I124" s="264"/>
      <c r="J124" s="265">
        <f>ROUND(I124*H124,2)</f>
        <v>0</v>
      </c>
      <c r="K124" s="261" t="s">
        <v>1</v>
      </c>
      <c r="L124" s="266"/>
      <c r="M124" s="267" t="s">
        <v>1</v>
      </c>
      <c r="N124" s="268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239</v>
      </c>
      <c r="AT124" s="229" t="s">
        <v>219</v>
      </c>
      <c r="AU124" s="229" t="s">
        <v>83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195</v>
      </c>
      <c r="BM124" s="229" t="s">
        <v>2456</v>
      </c>
    </row>
    <row r="125" s="2" customFormat="1" ht="16.5" customHeight="1">
      <c r="A125" s="38"/>
      <c r="B125" s="39"/>
      <c r="C125" s="259" t="s">
        <v>172</v>
      </c>
      <c r="D125" s="259" t="s">
        <v>219</v>
      </c>
      <c r="E125" s="260" t="s">
        <v>2457</v>
      </c>
      <c r="F125" s="261" t="s">
        <v>2458</v>
      </c>
      <c r="G125" s="262" t="s">
        <v>215</v>
      </c>
      <c r="H125" s="263">
        <v>1</v>
      </c>
      <c r="I125" s="264"/>
      <c r="J125" s="265">
        <f>ROUND(I125*H125,2)</f>
        <v>0</v>
      </c>
      <c r="K125" s="261" t="s">
        <v>1</v>
      </c>
      <c r="L125" s="266"/>
      <c r="M125" s="267" t="s">
        <v>1</v>
      </c>
      <c r="N125" s="268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239</v>
      </c>
      <c r="AT125" s="229" t="s">
        <v>219</v>
      </c>
      <c r="AU125" s="229" t="s">
        <v>83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195</v>
      </c>
      <c r="BM125" s="229" t="s">
        <v>2459</v>
      </c>
    </row>
    <row r="126" s="2" customFormat="1" ht="24.15" customHeight="1">
      <c r="A126" s="38"/>
      <c r="B126" s="39"/>
      <c r="C126" s="259" t="s">
        <v>162</v>
      </c>
      <c r="D126" s="259" t="s">
        <v>219</v>
      </c>
      <c r="E126" s="260" t="s">
        <v>2460</v>
      </c>
      <c r="F126" s="261" t="s">
        <v>2461</v>
      </c>
      <c r="G126" s="262" t="s">
        <v>215</v>
      </c>
      <c r="H126" s="263">
        <v>3</v>
      </c>
      <c r="I126" s="264"/>
      <c r="J126" s="265">
        <f>ROUND(I126*H126,2)</f>
        <v>0</v>
      </c>
      <c r="K126" s="261" t="s">
        <v>1</v>
      </c>
      <c r="L126" s="266"/>
      <c r="M126" s="267" t="s">
        <v>1</v>
      </c>
      <c r="N126" s="268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239</v>
      </c>
      <c r="AT126" s="229" t="s">
        <v>219</v>
      </c>
      <c r="AU126" s="229" t="s">
        <v>83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195</v>
      </c>
      <c r="BM126" s="229" t="s">
        <v>2462</v>
      </c>
    </row>
    <row r="127" s="2" customFormat="1" ht="38.55" customHeight="1">
      <c r="A127" s="38"/>
      <c r="B127" s="39"/>
      <c r="C127" s="259" t="s">
        <v>185</v>
      </c>
      <c r="D127" s="259" t="s">
        <v>219</v>
      </c>
      <c r="E127" s="260" t="s">
        <v>2463</v>
      </c>
      <c r="F127" s="261" t="s">
        <v>2464</v>
      </c>
      <c r="G127" s="262" t="s">
        <v>215</v>
      </c>
      <c r="H127" s="263">
        <v>2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239</v>
      </c>
      <c r="AT127" s="229" t="s">
        <v>219</v>
      </c>
      <c r="AU127" s="229" t="s">
        <v>83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195</v>
      </c>
      <c r="BM127" s="229" t="s">
        <v>2465</v>
      </c>
    </row>
    <row r="128" s="2" customFormat="1" ht="24.15" customHeight="1">
      <c r="A128" s="38"/>
      <c r="B128" s="39"/>
      <c r="C128" s="259" t="s">
        <v>168</v>
      </c>
      <c r="D128" s="259" t="s">
        <v>219</v>
      </c>
      <c r="E128" s="260" t="s">
        <v>2466</v>
      </c>
      <c r="F128" s="261" t="s">
        <v>2467</v>
      </c>
      <c r="G128" s="262" t="s">
        <v>215</v>
      </c>
      <c r="H128" s="263">
        <v>9</v>
      </c>
      <c r="I128" s="264"/>
      <c r="J128" s="265">
        <f>ROUND(I128*H128,2)</f>
        <v>0</v>
      </c>
      <c r="K128" s="261" t="s">
        <v>1</v>
      </c>
      <c r="L128" s="266"/>
      <c r="M128" s="267" t="s">
        <v>1</v>
      </c>
      <c r="N128" s="268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239</v>
      </c>
      <c r="AT128" s="229" t="s">
        <v>219</v>
      </c>
      <c r="AU128" s="229" t="s">
        <v>83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195</v>
      </c>
      <c r="BM128" s="229" t="s">
        <v>2468</v>
      </c>
    </row>
    <row r="129" s="2" customFormat="1" ht="24.15" customHeight="1">
      <c r="A129" s="38"/>
      <c r="B129" s="39"/>
      <c r="C129" s="259" t="s">
        <v>206</v>
      </c>
      <c r="D129" s="259" t="s">
        <v>219</v>
      </c>
      <c r="E129" s="260" t="s">
        <v>2469</v>
      </c>
      <c r="F129" s="261" t="s">
        <v>2467</v>
      </c>
      <c r="G129" s="262" t="s">
        <v>215</v>
      </c>
      <c r="H129" s="263">
        <v>10</v>
      </c>
      <c r="I129" s="264"/>
      <c r="J129" s="265">
        <f>ROUND(I129*H129,2)</f>
        <v>0</v>
      </c>
      <c r="K129" s="261" t="s">
        <v>1</v>
      </c>
      <c r="L129" s="266"/>
      <c r="M129" s="267" t="s">
        <v>1</v>
      </c>
      <c r="N129" s="268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239</v>
      </c>
      <c r="AT129" s="229" t="s">
        <v>219</v>
      </c>
      <c r="AU129" s="229" t="s">
        <v>83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195</v>
      </c>
      <c r="BM129" s="229" t="s">
        <v>2470</v>
      </c>
    </row>
    <row r="130" s="2" customFormat="1" ht="24.15" customHeight="1">
      <c r="A130" s="38"/>
      <c r="B130" s="39"/>
      <c r="C130" s="259" t="s">
        <v>175</v>
      </c>
      <c r="D130" s="259" t="s">
        <v>219</v>
      </c>
      <c r="E130" s="260" t="s">
        <v>2471</v>
      </c>
      <c r="F130" s="261" t="s">
        <v>2472</v>
      </c>
      <c r="G130" s="262" t="s">
        <v>215</v>
      </c>
      <c r="H130" s="263">
        <v>2</v>
      </c>
      <c r="I130" s="264"/>
      <c r="J130" s="265">
        <f>ROUND(I130*H130,2)</f>
        <v>0</v>
      </c>
      <c r="K130" s="261" t="s">
        <v>1</v>
      </c>
      <c r="L130" s="266"/>
      <c r="M130" s="267" t="s">
        <v>1</v>
      </c>
      <c r="N130" s="268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239</v>
      </c>
      <c r="AT130" s="229" t="s">
        <v>219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195</v>
      </c>
      <c r="BM130" s="229" t="s">
        <v>2473</v>
      </c>
    </row>
    <row r="131" s="2" customFormat="1" ht="24.15" customHeight="1">
      <c r="A131" s="38"/>
      <c r="B131" s="39"/>
      <c r="C131" s="259" t="s">
        <v>218</v>
      </c>
      <c r="D131" s="259" t="s">
        <v>219</v>
      </c>
      <c r="E131" s="260" t="s">
        <v>2474</v>
      </c>
      <c r="F131" s="261" t="s">
        <v>2472</v>
      </c>
      <c r="G131" s="262" t="s">
        <v>215</v>
      </c>
      <c r="H131" s="263">
        <v>3</v>
      </c>
      <c r="I131" s="264"/>
      <c r="J131" s="265">
        <f>ROUND(I131*H131,2)</f>
        <v>0</v>
      </c>
      <c r="K131" s="261" t="s">
        <v>1</v>
      </c>
      <c r="L131" s="266"/>
      <c r="M131" s="267" t="s">
        <v>1</v>
      </c>
      <c r="N131" s="268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239</v>
      </c>
      <c r="AT131" s="229" t="s">
        <v>219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195</v>
      </c>
      <c r="BM131" s="229" t="s">
        <v>2475</v>
      </c>
    </row>
    <row r="132" s="2" customFormat="1" ht="21.75" customHeight="1">
      <c r="A132" s="38"/>
      <c r="B132" s="39"/>
      <c r="C132" s="259" t="s">
        <v>181</v>
      </c>
      <c r="D132" s="259" t="s">
        <v>219</v>
      </c>
      <c r="E132" s="260" t="s">
        <v>2476</v>
      </c>
      <c r="F132" s="261" t="s">
        <v>2477</v>
      </c>
      <c r="G132" s="262" t="s">
        <v>215</v>
      </c>
      <c r="H132" s="263">
        <v>8</v>
      </c>
      <c r="I132" s="264"/>
      <c r="J132" s="265">
        <f>ROUND(I132*H132,2)</f>
        <v>0</v>
      </c>
      <c r="K132" s="261" t="s">
        <v>1</v>
      </c>
      <c r="L132" s="266"/>
      <c r="M132" s="267" t="s">
        <v>1</v>
      </c>
      <c r="N132" s="268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239</v>
      </c>
      <c r="AT132" s="229" t="s">
        <v>219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195</v>
      </c>
      <c r="BM132" s="229" t="s">
        <v>2478</v>
      </c>
    </row>
    <row r="133" s="2" customFormat="1" ht="44.25" customHeight="1">
      <c r="A133" s="38"/>
      <c r="B133" s="39"/>
      <c r="C133" s="259" t="s">
        <v>226</v>
      </c>
      <c r="D133" s="259" t="s">
        <v>219</v>
      </c>
      <c r="E133" s="260" t="s">
        <v>2479</v>
      </c>
      <c r="F133" s="261" t="s">
        <v>2480</v>
      </c>
      <c r="G133" s="262" t="s">
        <v>2481</v>
      </c>
      <c r="H133" s="263">
        <v>19</v>
      </c>
      <c r="I133" s="264"/>
      <c r="J133" s="265">
        <f>ROUND(I133*H133,2)</f>
        <v>0</v>
      </c>
      <c r="K133" s="261" t="s">
        <v>1</v>
      </c>
      <c r="L133" s="266"/>
      <c r="M133" s="267" t="s">
        <v>1</v>
      </c>
      <c r="N133" s="268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239</v>
      </c>
      <c r="AT133" s="229" t="s">
        <v>219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195</v>
      </c>
      <c r="BM133" s="229" t="s">
        <v>2482</v>
      </c>
    </row>
    <row r="134" s="2" customFormat="1" ht="44.25" customHeight="1">
      <c r="A134" s="38"/>
      <c r="B134" s="39"/>
      <c r="C134" s="259" t="s">
        <v>188</v>
      </c>
      <c r="D134" s="259" t="s">
        <v>219</v>
      </c>
      <c r="E134" s="260" t="s">
        <v>2483</v>
      </c>
      <c r="F134" s="261" t="s">
        <v>2484</v>
      </c>
      <c r="G134" s="262" t="s">
        <v>2481</v>
      </c>
      <c r="H134" s="263">
        <v>9</v>
      </c>
      <c r="I134" s="264"/>
      <c r="J134" s="265">
        <f>ROUND(I134*H134,2)</f>
        <v>0</v>
      </c>
      <c r="K134" s="261" t="s">
        <v>1</v>
      </c>
      <c r="L134" s="266"/>
      <c r="M134" s="267" t="s">
        <v>1</v>
      </c>
      <c r="N134" s="268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239</v>
      </c>
      <c r="AT134" s="229" t="s">
        <v>219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195</v>
      </c>
      <c r="BM134" s="229" t="s">
        <v>2485</v>
      </c>
    </row>
    <row r="135" s="2" customFormat="1" ht="44.25" customHeight="1">
      <c r="A135" s="38"/>
      <c r="B135" s="39"/>
      <c r="C135" s="259" t="s">
        <v>8</v>
      </c>
      <c r="D135" s="259" t="s">
        <v>219</v>
      </c>
      <c r="E135" s="260" t="s">
        <v>2486</v>
      </c>
      <c r="F135" s="261" t="s">
        <v>2487</v>
      </c>
      <c r="G135" s="262" t="s">
        <v>2481</v>
      </c>
      <c r="H135" s="263">
        <v>2</v>
      </c>
      <c r="I135" s="264"/>
      <c r="J135" s="265">
        <f>ROUND(I135*H135,2)</f>
        <v>0</v>
      </c>
      <c r="K135" s="261" t="s">
        <v>1</v>
      </c>
      <c r="L135" s="266"/>
      <c r="M135" s="267" t="s">
        <v>1</v>
      </c>
      <c r="N135" s="268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239</v>
      </c>
      <c r="AT135" s="229" t="s">
        <v>219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195</v>
      </c>
      <c r="BM135" s="229" t="s">
        <v>2488</v>
      </c>
    </row>
    <row r="136" s="2" customFormat="1" ht="44.25" customHeight="1">
      <c r="A136" s="38"/>
      <c r="B136" s="39"/>
      <c r="C136" s="259" t="s">
        <v>195</v>
      </c>
      <c r="D136" s="259" t="s">
        <v>219</v>
      </c>
      <c r="E136" s="260" t="s">
        <v>2489</v>
      </c>
      <c r="F136" s="261" t="s">
        <v>2490</v>
      </c>
      <c r="G136" s="262" t="s">
        <v>2481</v>
      </c>
      <c r="H136" s="263">
        <v>27</v>
      </c>
      <c r="I136" s="264"/>
      <c r="J136" s="265">
        <f>ROUND(I136*H136,2)</f>
        <v>0</v>
      </c>
      <c r="K136" s="261" t="s">
        <v>1</v>
      </c>
      <c r="L136" s="266"/>
      <c r="M136" s="267" t="s">
        <v>1</v>
      </c>
      <c r="N136" s="268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239</v>
      </c>
      <c r="AT136" s="229" t="s">
        <v>219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195</v>
      </c>
      <c r="BM136" s="229" t="s">
        <v>2491</v>
      </c>
    </row>
    <row r="137" s="2" customFormat="1" ht="44.25" customHeight="1">
      <c r="A137" s="38"/>
      <c r="B137" s="39"/>
      <c r="C137" s="259" t="s">
        <v>241</v>
      </c>
      <c r="D137" s="259" t="s">
        <v>219</v>
      </c>
      <c r="E137" s="260" t="s">
        <v>2492</v>
      </c>
      <c r="F137" s="261" t="s">
        <v>2493</v>
      </c>
      <c r="G137" s="262" t="s">
        <v>2481</v>
      </c>
      <c r="H137" s="263">
        <v>36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239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195</v>
      </c>
      <c r="BM137" s="229" t="s">
        <v>2494</v>
      </c>
    </row>
    <row r="138" s="2" customFormat="1" ht="24.15" customHeight="1">
      <c r="A138" s="38"/>
      <c r="B138" s="39"/>
      <c r="C138" s="259" t="s">
        <v>209</v>
      </c>
      <c r="D138" s="259" t="s">
        <v>219</v>
      </c>
      <c r="E138" s="260" t="s">
        <v>2495</v>
      </c>
      <c r="F138" s="261" t="s">
        <v>2496</v>
      </c>
      <c r="G138" s="262" t="s">
        <v>180</v>
      </c>
      <c r="H138" s="263">
        <v>2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239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195</v>
      </c>
      <c r="BM138" s="229" t="s">
        <v>2497</v>
      </c>
    </row>
    <row r="139" s="2" customFormat="1" ht="21.75" customHeight="1">
      <c r="A139" s="38"/>
      <c r="B139" s="39"/>
      <c r="C139" s="259" t="s">
        <v>254</v>
      </c>
      <c r="D139" s="259" t="s">
        <v>219</v>
      </c>
      <c r="E139" s="260" t="s">
        <v>2498</v>
      </c>
      <c r="F139" s="261" t="s">
        <v>2499</v>
      </c>
      <c r="G139" s="262" t="s">
        <v>2500</v>
      </c>
      <c r="H139" s="263">
        <v>2</v>
      </c>
      <c r="I139" s="264"/>
      <c r="J139" s="265">
        <f>ROUND(I139*H139,2)</f>
        <v>0</v>
      </c>
      <c r="K139" s="261" t="s">
        <v>1</v>
      </c>
      <c r="L139" s="266"/>
      <c r="M139" s="267" t="s">
        <v>1</v>
      </c>
      <c r="N139" s="268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239</v>
      </c>
      <c r="AT139" s="229" t="s">
        <v>219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195</v>
      </c>
      <c r="BM139" s="229" t="s">
        <v>2501</v>
      </c>
    </row>
    <row r="140" s="2" customFormat="1" ht="76.35" customHeight="1">
      <c r="A140" s="38"/>
      <c r="B140" s="39"/>
      <c r="C140" s="259" t="s">
        <v>216</v>
      </c>
      <c r="D140" s="259" t="s">
        <v>219</v>
      </c>
      <c r="E140" s="260" t="s">
        <v>2502</v>
      </c>
      <c r="F140" s="261" t="s">
        <v>2503</v>
      </c>
      <c r="G140" s="262" t="s">
        <v>180</v>
      </c>
      <c r="H140" s="263">
        <v>20</v>
      </c>
      <c r="I140" s="264"/>
      <c r="J140" s="265">
        <f>ROUND(I140*H140,2)</f>
        <v>0</v>
      </c>
      <c r="K140" s="261" t="s">
        <v>1</v>
      </c>
      <c r="L140" s="266"/>
      <c r="M140" s="267" t="s">
        <v>1</v>
      </c>
      <c r="N140" s="268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239</v>
      </c>
      <c r="AT140" s="229" t="s">
        <v>219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195</v>
      </c>
      <c r="BM140" s="229" t="s">
        <v>2504</v>
      </c>
    </row>
    <row r="141" s="2" customFormat="1" ht="24.15" customHeight="1">
      <c r="A141" s="38"/>
      <c r="B141" s="39"/>
      <c r="C141" s="259" t="s">
        <v>7</v>
      </c>
      <c r="D141" s="259" t="s">
        <v>219</v>
      </c>
      <c r="E141" s="260" t="s">
        <v>2505</v>
      </c>
      <c r="F141" s="261" t="s">
        <v>2506</v>
      </c>
      <c r="G141" s="262" t="s">
        <v>2507</v>
      </c>
      <c r="H141" s="263">
        <v>2</v>
      </c>
      <c r="I141" s="264"/>
      <c r="J141" s="265">
        <f>ROUND(I141*H141,2)</f>
        <v>0</v>
      </c>
      <c r="K141" s="261" t="s">
        <v>1</v>
      </c>
      <c r="L141" s="266"/>
      <c r="M141" s="267" t="s">
        <v>1</v>
      </c>
      <c r="N141" s="268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239</v>
      </c>
      <c r="AT141" s="229" t="s">
        <v>219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195</v>
      </c>
      <c r="BM141" s="229" t="s">
        <v>2508</v>
      </c>
    </row>
    <row r="142" s="2" customFormat="1" ht="33" customHeight="1">
      <c r="A142" s="38"/>
      <c r="B142" s="39"/>
      <c r="C142" s="218" t="s">
        <v>222</v>
      </c>
      <c r="D142" s="218" t="s">
        <v>145</v>
      </c>
      <c r="E142" s="219" t="s">
        <v>2509</v>
      </c>
      <c r="F142" s="220" t="s">
        <v>2510</v>
      </c>
      <c r="G142" s="221" t="s">
        <v>2511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195</v>
      </c>
      <c r="AT142" s="229" t="s">
        <v>145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195</v>
      </c>
      <c r="BM142" s="229" t="s">
        <v>2512</v>
      </c>
    </row>
    <row r="143" s="2" customFormat="1" ht="24.15" customHeight="1">
      <c r="A143" s="38"/>
      <c r="B143" s="39"/>
      <c r="C143" s="218" t="s">
        <v>282</v>
      </c>
      <c r="D143" s="218" t="s">
        <v>145</v>
      </c>
      <c r="E143" s="219" t="s">
        <v>2513</v>
      </c>
      <c r="F143" s="220" t="s">
        <v>2514</v>
      </c>
      <c r="G143" s="221" t="s">
        <v>1025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195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195</v>
      </c>
      <c r="BM143" s="229" t="s">
        <v>2515</v>
      </c>
    </row>
    <row r="144" s="2" customFormat="1" ht="21.75" customHeight="1">
      <c r="A144" s="38"/>
      <c r="B144" s="39"/>
      <c r="C144" s="218" t="s">
        <v>225</v>
      </c>
      <c r="D144" s="218" t="s">
        <v>145</v>
      </c>
      <c r="E144" s="219" t="s">
        <v>2516</v>
      </c>
      <c r="F144" s="220" t="s">
        <v>2517</v>
      </c>
      <c r="G144" s="221" t="s">
        <v>1025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195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195</v>
      </c>
      <c r="BM144" s="229" t="s">
        <v>2518</v>
      </c>
    </row>
    <row r="145" s="2" customFormat="1" ht="16.5" customHeight="1">
      <c r="A145" s="38"/>
      <c r="B145" s="39"/>
      <c r="C145" s="218" t="s">
        <v>292</v>
      </c>
      <c r="D145" s="218" t="s">
        <v>145</v>
      </c>
      <c r="E145" s="219" t="s">
        <v>2519</v>
      </c>
      <c r="F145" s="220" t="s">
        <v>2520</v>
      </c>
      <c r="G145" s="221" t="s">
        <v>1025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195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195</v>
      </c>
      <c r="BM145" s="229" t="s">
        <v>2521</v>
      </c>
    </row>
    <row r="146" s="2" customFormat="1" ht="16.5" customHeight="1">
      <c r="A146" s="38"/>
      <c r="B146" s="39"/>
      <c r="C146" s="218" t="s">
        <v>229</v>
      </c>
      <c r="D146" s="218" t="s">
        <v>145</v>
      </c>
      <c r="E146" s="219" t="s">
        <v>2522</v>
      </c>
      <c r="F146" s="220" t="s">
        <v>2523</v>
      </c>
      <c r="G146" s="221" t="s">
        <v>1025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195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195</v>
      </c>
      <c r="BM146" s="229" t="s">
        <v>2524</v>
      </c>
    </row>
    <row r="147" s="2" customFormat="1" ht="16.5" customHeight="1">
      <c r="A147" s="38"/>
      <c r="B147" s="39"/>
      <c r="C147" s="218" t="s">
        <v>301</v>
      </c>
      <c r="D147" s="218" t="s">
        <v>145</v>
      </c>
      <c r="E147" s="219" t="s">
        <v>2525</v>
      </c>
      <c r="F147" s="220" t="s">
        <v>2526</v>
      </c>
      <c r="G147" s="221" t="s">
        <v>1025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195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195</v>
      </c>
      <c r="BM147" s="229" t="s">
        <v>2527</v>
      </c>
    </row>
    <row r="148" s="2" customFormat="1" ht="16.5" customHeight="1">
      <c r="A148" s="38"/>
      <c r="B148" s="39"/>
      <c r="C148" s="218" t="s">
        <v>232</v>
      </c>
      <c r="D148" s="218" t="s">
        <v>145</v>
      </c>
      <c r="E148" s="219" t="s">
        <v>2528</v>
      </c>
      <c r="F148" s="220" t="s">
        <v>2529</v>
      </c>
      <c r="G148" s="221" t="s">
        <v>1025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195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195</v>
      </c>
      <c r="BM148" s="229" t="s">
        <v>2530</v>
      </c>
    </row>
    <row r="149" s="2" customFormat="1" ht="37.8" customHeight="1">
      <c r="A149" s="38"/>
      <c r="B149" s="39"/>
      <c r="C149" s="218" t="s">
        <v>310</v>
      </c>
      <c r="D149" s="218" t="s">
        <v>145</v>
      </c>
      <c r="E149" s="219" t="s">
        <v>2531</v>
      </c>
      <c r="F149" s="220" t="s">
        <v>2532</v>
      </c>
      <c r="G149" s="221" t="s">
        <v>1025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83" t="s">
        <v>1</v>
      </c>
      <c r="N149" s="284" t="s">
        <v>38</v>
      </c>
      <c r="O149" s="285"/>
      <c r="P149" s="286">
        <f>O149*H149</f>
        <v>0</v>
      </c>
      <c r="Q149" s="286">
        <v>0</v>
      </c>
      <c r="R149" s="286">
        <f>Q149*H149</f>
        <v>0</v>
      </c>
      <c r="S149" s="286">
        <v>0</v>
      </c>
      <c r="T149" s="28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195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195</v>
      </c>
      <c r="BM149" s="229" t="s">
        <v>2533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8UyRdsOdv73GQP4gTKjkoC00+oRgYbegcMXq0LSZ1vipdubBs1vWIGHIfhmh31VsGh0zH2SAFY8CIxFo9EqMew==" hashValue="2ekl5EdfCZWAlIV9MgG/6YXreLHdL9rd6Vjk3xZtbB6QpatqU1ZPLeQe2f6pNr6J973du1l1GC/0aKj4UrrWIA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5" ma:contentTypeDescription="Vytvoří nový dokument" ma:contentTypeScope="" ma:versionID="75eef9d59fa2b8fc16149ca29ab3d187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ca09dd70c9f952ef1581a2fa5f97f0e9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15E117-0AA3-4774-A1E5-680D53499E6F}"/>
</file>

<file path=customXml/itemProps2.xml><?xml version="1.0" encoding="utf-8"?>
<ds:datastoreItem xmlns:ds="http://schemas.openxmlformats.org/officeDocument/2006/customXml" ds:itemID="{E61D5320-651B-4972-8E6B-E875089F7009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A10-9700\Prajka</dc:creator>
  <cp:lastModifiedBy>A10-9700\Prajka</cp:lastModifiedBy>
  <dcterms:created xsi:type="dcterms:W3CDTF">2024-02-08T09:34:20Z</dcterms:created>
  <dcterms:modified xsi:type="dcterms:W3CDTF">2024-02-08T09:34:36Z</dcterms:modified>
</cp:coreProperties>
</file>